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 33\Documents\EJERCICIO 2026\2026 CONTRALORIA, CIMTRA Y TRANSPARENCIA\"/>
    </mc:Choice>
  </mc:AlternateContent>
  <xr:revisionPtr revIDLastSave="0" documentId="13_ncr:1_{A800AECC-6DFF-4471-B937-25D3739DF643}" xr6:coauthVersionLast="47" xr6:coauthVersionMax="47" xr10:uidLastSave="{00000000-0000-0000-0000-000000000000}"/>
  <bookViews>
    <workbookView xWindow="-33017" yWindow="-103" windowWidth="33120" windowHeight="18120" tabRatio="679" activeTab="7" xr2:uid="{00000000-000D-0000-FFFF-FFFF00000000}"/>
  </bookViews>
  <sheets>
    <sheet name="ENERO" sheetId="4" r:id="rId1"/>
    <sheet name="FEBRERO" sheetId="3" r:id="rId2"/>
    <sheet name="MARZO" sheetId="5" r:id="rId3"/>
    <sheet name="ABRIL" sheetId="6" r:id="rId4"/>
    <sheet name="MAYO" sheetId="8" r:id="rId5"/>
    <sheet name="JUNIO" sheetId="7" r:id="rId6"/>
    <sheet name="JULIO" sheetId="9" r:id="rId7"/>
    <sheet name="AGOSTO" sheetId="10" r:id="rId8"/>
  </sheets>
  <calcPr calcId="191029"/>
</workbook>
</file>

<file path=xl/calcChain.xml><?xml version="1.0" encoding="utf-8"?>
<calcChain xmlns="http://schemas.openxmlformats.org/spreadsheetml/2006/main">
  <c r="T72" i="10" l="1"/>
  <c r="Q109" i="10"/>
  <c r="T109" i="10"/>
  <c r="T108" i="10"/>
  <c r="Q108" i="10"/>
  <c r="Q107" i="10"/>
  <c r="T106" i="10"/>
  <c r="Q106" i="10"/>
  <c r="Q105" i="10"/>
  <c r="Q101" i="10"/>
  <c r="Q100" i="10"/>
  <c r="Q99" i="10"/>
  <c r="Q104" i="10"/>
  <c r="Q103" i="10"/>
  <c r="Q102" i="10"/>
  <c r="T99" i="10"/>
  <c r="T105" i="10"/>
  <c r="T102" i="10"/>
  <c r="T97" i="10"/>
  <c r="Q97" i="10"/>
  <c r="Q96" i="10"/>
  <c r="Q95" i="10"/>
  <c r="Q94" i="10"/>
  <c r="T93" i="10"/>
  <c r="Q93" i="10"/>
  <c r="T92" i="10"/>
  <c r="Q92" i="10"/>
  <c r="T91" i="10"/>
  <c r="Q91" i="10"/>
  <c r="T90" i="10"/>
  <c r="Q90" i="10"/>
  <c r="T89" i="10"/>
  <c r="Q89" i="10"/>
  <c r="T87" i="10"/>
  <c r="Q87" i="10"/>
  <c r="T85" i="10"/>
  <c r="Q85" i="10"/>
  <c r="T84" i="10"/>
  <c r="Q84" i="10"/>
  <c r="T83" i="10"/>
  <c r="Q83" i="10"/>
  <c r="T82" i="10"/>
  <c r="Q82" i="10"/>
  <c r="T81" i="10"/>
  <c r="Q81" i="10"/>
  <c r="T80" i="10"/>
  <c r="Q80" i="10"/>
  <c r="T79" i="10"/>
  <c r="Q79" i="10"/>
  <c r="T78" i="10"/>
  <c r="Q78" i="10"/>
  <c r="T77" i="10"/>
  <c r="Q77" i="10"/>
  <c r="T75" i="10"/>
  <c r="Q75" i="10"/>
  <c r="T74" i="10"/>
  <c r="Q74" i="10"/>
  <c r="T73" i="10"/>
  <c r="Q73" i="10"/>
  <c r="Q72" i="10"/>
  <c r="T71" i="10"/>
  <c r="Q71" i="10"/>
  <c r="T70" i="10"/>
  <c r="Q70" i="10"/>
  <c r="T69" i="10"/>
  <c r="Q69" i="10"/>
  <c r="T68" i="10"/>
  <c r="Q68" i="10"/>
  <c r="T67" i="10"/>
  <c r="Q67" i="10"/>
  <c r="T66" i="10"/>
  <c r="Q66" i="10"/>
  <c r="T64" i="10"/>
  <c r="Q64" i="10"/>
  <c r="T63" i="10"/>
  <c r="Q63" i="10"/>
  <c r="T62" i="10"/>
  <c r="Q62" i="10"/>
  <c r="T61" i="10"/>
  <c r="Q61" i="10"/>
  <c r="Q60" i="10"/>
  <c r="Q59" i="10"/>
  <c r="Q58" i="10"/>
  <c r="T57" i="10"/>
  <c r="Q57" i="10"/>
  <c r="T56" i="10"/>
  <c r="T55" i="10"/>
  <c r="Q55" i="10"/>
  <c r="T53" i="10"/>
  <c r="Q53" i="10"/>
  <c r="T48" i="10"/>
  <c r="T47" i="10"/>
  <c r="T43" i="10"/>
  <c r="T41" i="10"/>
  <c r="Q41" i="10"/>
  <c r="T39" i="10"/>
  <c r="T38" i="10"/>
  <c r="Q38" i="10"/>
  <c r="T34" i="10"/>
  <c r="T33" i="10"/>
  <c r="Q33" i="10"/>
  <c r="T32" i="10"/>
  <c r="Q32" i="10"/>
  <c r="T31" i="10"/>
  <c r="Q31" i="10"/>
  <c r="T30" i="10"/>
  <c r="Q30" i="10"/>
  <c r="T27" i="10"/>
  <c r="T26" i="10"/>
  <c r="Q26" i="10"/>
  <c r="T22" i="10"/>
  <c r="T18" i="10"/>
  <c r="T13" i="10"/>
  <c r="T12" i="10"/>
  <c r="Q12" i="10"/>
  <c r="T93" i="9"/>
  <c r="Q96" i="9"/>
  <c r="Q95" i="9"/>
  <c r="Q94" i="9"/>
  <c r="T97" i="9"/>
  <c r="Q97" i="9"/>
  <c r="Q93" i="9"/>
  <c r="T72" i="9"/>
  <c r="T71" i="9"/>
  <c r="T92" i="9"/>
  <c r="Q92" i="9"/>
  <c r="T91" i="9"/>
  <c r="Q91" i="9"/>
  <c r="T90" i="9"/>
  <c r="Q90" i="9"/>
  <c r="T89" i="9"/>
  <c r="Q89" i="9"/>
  <c r="Q82" i="9"/>
  <c r="Q83" i="9"/>
  <c r="Q81" i="9"/>
  <c r="T83" i="9"/>
  <c r="T82" i="9"/>
  <c r="T81" i="9"/>
  <c r="T80" i="9"/>
  <c r="Q80" i="9"/>
  <c r="Q78" i="9"/>
  <c r="Q79" i="9"/>
  <c r="Q77" i="9"/>
  <c r="T87" i="9"/>
  <c r="Q87" i="9"/>
  <c r="T85" i="9"/>
  <c r="Q85" i="9"/>
  <c r="T84" i="9"/>
  <c r="Q84" i="9"/>
  <c r="T79" i="9"/>
  <c r="T78" i="9"/>
  <c r="T77" i="9"/>
  <c r="T75" i="9"/>
  <c r="Q75" i="9"/>
  <c r="T74" i="9"/>
  <c r="Q74" i="9"/>
  <c r="T73" i="9"/>
  <c r="Q73" i="9"/>
  <c r="Q72" i="9"/>
  <c r="Q71" i="9"/>
  <c r="T70" i="9"/>
  <c r="Q70" i="9"/>
  <c r="T69" i="9"/>
  <c r="Q69" i="9"/>
  <c r="T68" i="9"/>
  <c r="Q68" i="9"/>
  <c r="T67" i="9"/>
  <c r="Q67" i="9"/>
  <c r="T66" i="9"/>
  <c r="Q66" i="9"/>
  <c r="T64" i="9"/>
  <c r="Q64" i="9"/>
  <c r="T63" i="9"/>
  <c r="Q63" i="9"/>
  <c r="T62" i="9"/>
  <c r="Q62" i="9"/>
  <c r="T61" i="9"/>
  <c r="Q61" i="9"/>
  <c r="Q60" i="9"/>
  <c r="Q59" i="9"/>
  <c r="Q58" i="9"/>
  <c r="T57" i="9"/>
  <c r="Q57" i="9"/>
  <c r="T56" i="9"/>
  <c r="T55" i="9"/>
  <c r="Q55" i="9"/>
  <c r="T53" i="9"/>
  <c r="Q53" i="9"/>
  <c r="T48" i="9"/>
  <c r="T47" i="9"/>
  <c r="T43" i="9"/>
  <c r="T41" i="9"/>
  <c r="Q41" i="9"/>
  <c r="T39" i="9"/>
  <c r="T38" i="9"/>
  <c r="Q38" i="9"/>
  <c r="T34" i="9"/>
  <c r="T33" i="9"/>
  <c r="Q33" i="9"/>
  <c r="T32" i="9"/>
  <c r="Q32" i="9"/>
  <c r="T31" i="9"/>
  <c r="Q31" i="9"/>
  <c r="T30" i="9"/>
  <c r="Q30" i="9"/>
  <c r="T27" i="9"/>
  <c r="T26" i="9"/>
  <c r="Q26" i="9"/>
  <c r="T22" i="9"/>
  <c r="T18" i="9"/>
  <c r="T13" i="9"/>
  <c r="T12" i="9"/>
  <c r="Q12" i="9"/>
  <c r="T81" i="8"/>
  <c r="Q81" i="8"/>
  <c r="T80" i="8"/>
  <c r="Q80" i="8"/>
  <c r="T79" i="8"/>
  <c r="Q79" i="8"/>
  <c r="T78" i="8"/>
  <c r="T77" i="8"/>
  <c r="Q77" i="8"/>
  <c r="T75" i="8"/>
  <c r="Q75" i="8"/>
  <c r="T74" i="8"/>
  <c r="Q74" i="8"/>
  <c r="T73" i="8"/>
  <c r="Q73" i="8"/>
  <c r="T72" i="8"/>
  <c r="Q72" i="8"/>
  <c r="T71" i="8"/>
  <c r="Q71" i="8"/>
  <c r="T70" i="8"/>
  <c r="Q70" i="8"/>
  <c r="T69" i="8"/>
  <c r="Q69" i="8"/>
  <c r="T68" i="8"/>
  <c r="Q68" i="8"/>
  <c r="T67" i="8"/>
  <c r="Q67" i="8"/>
  <c r="T66" i="8"/>
  <c r="Q66" i="8"/>
  <c r="T64" i="8"/>
  <c r="Q64" i="8"/>
  <c r="T63" i="8"/>
  <c r="Q63" i="8"/>
  <c r="T62" i="8"/>
  <c r="Q62" i="8"/>
  <c r="T61" i="8"/>
  <c r="Q61" i="8"/>
  <c r="Q60" i="8"/>
  <c r="Q59" i="8"/>
  <c r="Q58" i="8"/>
  <c r="T57" i="8"/>
  <c r="Q57" i="8"/>
  <c r="T56" i="8"/>
  <c r="T55" i="8"/>
  <c r="Q55" i="8"/>
  <c r="T53" i="8"/>
  <c r="Q53" i="8"/>
  <c r="T48" i="8"/>
  <c r="T47" i="8"/>
  <c r="T43" i="8"/>
  <c r="T41" i="8"/>
  <c r="Q41" i="8"/>
  <c r="T39" i="8"/>
  <c r="T38" i="8"/>
  <c r="Q38" i="8"/>
  <c r="T34" i="8"/>
  <c r="T33" i="8"/>
  <c r="Q33" i="8"/>
  <c r="T32" i="8"/>
  <c r="Q32" i="8"/>
  <c r="T31" i="8"/>
  <c r="Q31" i="8"/>
  <c r="T30" i="8"/>
  <c r="Q30" i="8"/>
  <c r="T27" i="8"/>
  <c r="T26" i="8"/>
  <c r="Q26" i="8"/>
  <c r="T22" i="8"/>
  <c r="T18" i="8"/>
  <c r="T13" i="8"/>
  <c r="T12" i="8"/>
  <c r="Q12" i="8"/>
  <c r="T74" i="7"/>
  <c r="T73" i="7"/>
  <c r="T75" i="7"/>
  <c r="T83" i="7"/>
  <c r="Q83" i="7"/>
  <c r="T57" i="7"/>
  <c r="T81" i="7"/>
  <c r="Q81" i="7"/>
  <c r="T80" i="7"/>
  <c r="Q80" i="7"/>
  <c r="T79" i="7"/>
  <c r="Q79" i="7"/>
  <c r="T78" i="7"/>
  <c r="T77" i="7"/>
  <c r="Q77" i="7"/>
  <c r="Q75" i="7"/>
  <c r="Q74" i="7"/>
  <c r="Q73" i="7"/>
  <c r="T72" i="7"/>
  <c r="Q72" i="7"/>
  <c r="T71" i="7"/>
  <c r="Q71" i="7"/>
  <c r="T70" i="7"/>
  <c r="Q70" i="7"/>
  <c r="T69" i="7"/>
  <c r="Q69" i="7"/>
  <c r="T68" i="7"/>
  <c r="Q68" i="7"/>
  <c r="T67" i="7"/>
  <c r="Q67" i="7"/>
  <c r="T66" i="7"/>
  <c r="Q66" i="7"/>
  <c r="T64" i="7"/>
  <c r="Q64" i="7"/>
  <c r="T63" i="7"/>
  <c r="Q63" i="7"/>
  <c r="T62" i="7"/>
  <c r="Q62" i="7"/>
  <c r="T61" i="7"/>
  <c r="Q61" i="7"/>
  <c r="Q60" i="7"/>
  <c r="Q59" i="7"/>
  <c r="Q58" i="7"/>
  <c r="Q57" i="7"/>
  <c r="T56" i="7"/>
  <c r="T55" i="7"/>
  <c r="Q55" i="7"/>
  <c r="T53" i="7"/>
  <c r="Q53" i="7"/>
  <c r="T48" i="7"/>
  <c r="T47" i="7"/>
  <c r="T43" i="7"/>
  <c r="T41" i="7"/>
  <c r="Q41" i="7"/>
  <c r="T39" i="7"/>
  <c r="T38" i="7"/>
  <c r="Q38" i="7"/>
  <c r="T34" i="7"/>
  <c r="T33" i="7"/>
  <c r="Q33" i="7"/>
  <c r="T32" i="7"/>
  <c r="Q32" i="7"/>
  <c r="T31" i="7"/>
  <c r="Q31" i="7"/>
  <c r="T30" i="7"/>
  <c r="Q30" i="7"/>
  <c r="T27" i="7"/>
  <c r="T26" i="7"/>
  <c r="Q26" i="7"/>
  <c r="T22" i="7"/>
  <c r="T18" i="7"/>
  <c r="T13" i="7"/>
  <c r="T12" i="7"/>
  <c r="Q12" i="7"/>
  <c r="T75" i="6"/>
  <c r="Q75" i="6"/>
  <c r="T74" i="6"/>
  <c r="Q74" i="6"/>
  <c r="T72" i="6"/>
  <c r="Q72" i="6"/>
  <c r="Q73" i="6"/>
  <c r="T71" i="6"/>
  <c r="Q71" i="6"/>
  <c r="T56" i="6"/>
  <c r="T70" i="6"/>
  <c r="Q70" i="6"/>
  <c r="T69" i="6"/>
  <c r="Q69" i="6"/>
  <c r="T68" i="6"/>
  <c r="Q68" i="6"/>
  <c r="T67" i="6"/>
  <c r="Q67" i="6"/>
  <c r="T73" i="6"/>
  <c r="T66" i="6"/>
  <c r="Q66" i="6"/>
  <c r="T64" i="6"/>
  <c r="Q64" i="6"/>
  <c r="T63" i="6"/>
  <c r="Q63" i="6"/>
  <c r="T62" i="6"/>
  <c r="Q62" i="6"/>
  <c r="T61" i="6"/>
  <c r="Q61" i="6"/>
  <c r="Q60" i="6"/>
  <c r="Q59" i="6"/>
  <c r="Q58" i="6"/>
  <c r="T57" i="6"/>
  <c r="Q57" i="6"/>
  <c r="T55" i="6"/>
  <c r="Q55" i="6"/>
  <c r="T53" i="6"/>
  <c r="Q53" i="6"/>
  <c r="T48" i="6"/>
  <c r="T47" i="6"/>
  <c r="T43" i="6"/>
  <c r="T41" i="6"/>
  <c r="Q41" i="6"/>
  <c r="T39" i="6"/>
  <c r="T38" i="6"/>
  <c r="Q38" i="6"/>
  <c r="T34" i="6"/>
  <c r="T33" i="6"/>
  <c r="Q33" i="6"/>
  <c r="T32" i="6"/>
  <c r="Q32" i="6"/>
  <c r="T31" i="6"/>
  <c r="Q31" i="6"/>
  <c r="T30" i="6"/>
  <c r="Q30" i="6"/>
  <c r="T27" i="6"/>
  <c r="T26" i="6"/>
  <c r="Q26" i="6"/>
  <c r="T22" i="6"/>
  <c r="T18" i="6"/>
  <c r="T13" i="6"/>
  <c r="T12" i="6"/>
  <c r="Q12" i="6"/>
  <c r="Q63" i="5"/>
  <c r="T64" i="5"/>
  <c r="Q64" i="5"/>
  <c r="T63" i="5"/>
  <c r="T54" i="5"/>
  <c r="Q54" i="5"/>
  <c r="Q58" i="5"/>
  <c r="Q59" i="5"/>
  <c r="Q60" i="5"/>
  <c r="Q62" i="5"/>
  <c r="Q61" i="5"/>
  <c r="Q57" i="5"/>
  <c r="Q56" i="5"/>
  <c r="T62" i="5"/>
  <c r="T61" i="5"/>
  <c r="T57" i="5"/>
  <c r="T56" i="5"/>
  <c r="T49" i="5"/>
  <c r="T48" i="5"/>
  <c r="T44" i="5"/>
  <c r="T42" i="5"/>
  <c r="Q42" i="5"/>
  <c r="T40" i="5"/>
  <c r="T39" i="5"/>
  <c r="Q39" i="5"/>
  <c r="T35" i="5"/>
  <c r="T34" i="5"/>
  <c r="Q34" i="5"/>
  <c r="T33" i="5"/>
  <c r="Q33" i="5"/>
  <c r="T32" i="5"/>
  <c r="Q32" i="5"/>
  <c r="T31" i="5"/>
  <c r="Q31" i="5"/>
  <c r="T28" i="5"/>
  <c r="T27" i="5"/>
  <c r="Q27" i="5"/>
  <c r="T23" i="5"/>
  <c r="T19" i="5"/>
  <c r="T14" i="5"/>
  <c r="T13" i="5"/>
  <c r="Q13" i="5"/>
  <c r="T13" i="3"/>
  <c r="T14" i="4"/>
  <c r="T13" i="4"/>
  <c r="Q13" i="4"/>
  <c r="Q13" i="3"/>
  <c r="T14" i="3"/>
  <c r="T19" i="3"/>
  <c r="T23" i="3"/>
  <c r="Q27" i="3"/>
  <c r="T27" i="3"/>
  <c r="T28" i="3"/>
  <c r="Q31" i="3"/>
  <c r="T31" i="3"/>
  <c r="Q32" i="3"/>
  <c r="T32" i="3"/>
  <c r="Q33" i="3"/>
  <c r="T33" i="3"/>
  <c r="Q34" i="3"/>
  <c r="T34" i="3"/>
  <c r="T35" i="3"/>
  <c r="Q39" i="3"/>
  <c r="T39" i="3"/>
  <c r="T40" i="3"/>
  <c r="Q42" i="3"/>
  <c r="T42" i="3"/>
  <c r="T44" i="3"/>
  <c r="T48" i="3"/>
  <c r="Q49" i="3"/>
  <c r="T49" i="3"/>
  <c r="T5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Ramo 33</author>
  </authors>
  <commentList>
    <comment ref="D26" authorId="0" shapeId="0" xr:uid="{0129CE9F-71B9-4CEE-86AA-099A46364C50}">
      <text>
        <r>
          <rPr>
            <b/>
            <sz val="9"/>
            <color indexed="81"/>
            <rFont val="Tahoma"/>
            <family val="2"/>
          </rPr>
          <t>Ramo 33: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Ramo 33</author>
  </authors>
  <commentList>
    <comment ref="D26" authorId="0" shapeId="0" xr:uid="{C1E02198-F1D1-4345-831F-4B9B676DF210}">
      <text>
        <r>
          <rPr>
            <b/>
            <sz val="9"/>
            <color indexed="81"/>
            <rFont val="Tahoma"/>
            <family val="2"/>
          </rPr>
          <t>Ramo 33: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Ramo 33</author>
  </authors>
  <commentList>
    <comment ref="D26" authorId="0" shapeId="0" xr:uid="{4C5B009E-16E8-49ED-9388-5F29B7CDB835}">
      <text>
        <r>
          <rPr>
            <b/>
            <sz val="9"/>
            <color indexed="81"/>
            <rFont val="Tahoma"/>
            <family val="2"/>
          </rPr>
          <t>Ramo 33: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Ramo 33</author>
  </authors>
  <commentList>
    <comment ref="D26" authorId="0" shapeId="0" xr:uid="{9C0622D1-A466-47ED-A31A-39B1981701C6}">
      <text>
        <r>
          <rPr>
            <b/>
            <sz val="9"/>
            <color indexed="81"/>
            <rFont val="Tahoma"/>
            <family val="2"/>
          </rPr>
          <t>Ramo 33: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<sst xmlns="http://schemas.openxmlformats.org/spreadsheetml/2006/main" count="3906" uniqueCount="289">
  <si>
    <t>DEPENDENCIA MUNICIPAL</t>
  </si>
  <si>
    <t>COORDINACION GENERAL DE GESTION INTEGRAL DE LA CIUDAD</t>
  </si>
  <si>
    <t>FECHA</t>
  </si>
  <si>
    <t>MONTO FINAL</t>
  </si>
  <si>
    <t>CONSEC</t>
  </si>
  <si>
    <t>ORIGEN DEL RECURSO</t>
  </si>
  <si>
    <t>NO.</t>
  </si>
  <si>
    <t>CUENTA</t>
  </si>
  <si>
    <t>TIPO DE OBRA Y BENEFICIARIOS</t>
  </si>
  <si>
    <t>NOMBRE DEL EJECUTOR DE LA OBRA</t>
  </si>
  <si>
    <t>NOMBRE DEL SUPERVISOR DE LA OBRA</t>
  </si>
  <si>
    <t>LOCALIZACIÓN</t>
  </si>
  <si>
    <t>RECURSO</t>
  </si>
  <si>
    <t>LOCALIDAD</t>
  </si>
  <si>
    <t>NÚMERO DE BENEFICIARIOS</t>
  </si>
  <si>
    <t>TIPO DE BENEFICIARIOS</t>
  </si>
  <si>
    <t>MONTO INICIAL DE INVERSIÓN</t>
  </si>
  <si>
    <t>F INICIO</t>
  </si>
  <si>
    <t>F. TERM</t>
  </si>
  <si>
    <t xml:space="preserve"> COSTO POR UNIDAD </t>
  </si>
  <si>
    <t>UNIDAD</t>
  </si>
  <si>
    <t>MEDIDA</t>
  </si>
  <si>
    <t>AVANCE</t>
  </si>
  <si>
    <t>%</t>
  </si>
  <si>
    <t>GEOREFERENCIACION X</t>
  </si>
  <si>
    <t>GEOREFERENCIACION Y</t>
  </si>
  <si>
    <t>LISTADO DE OBRAS PUBLICAS REALIZADAS</t>
  </si>
  <si>
    <t>ENERO</t>
  </si>
  <si>
    <t>HOMBRES,MUJERES Y NIÑOS</t>
  </si>
  <si>
    <t>M2</t>
  </si>
  <si>
    <t>REC. PROPIOS</t>
  </si>
  <si>
    <t>CAB. MPAL.</t>
  </si>
  <si>
    <t>ML</t>
  </si>
  <si>
    <t>AGUA POTABLE</t>
  </si>
  <si>
    <t>DRENAJE</t>
  </si>
  <si>
    <t>X-701235.77</t>
  </si>
  <si>
    <t>Y-2281620.28</t>
  </si>
  <si>
    <t>1236-6224-40101-0401-6201</t>
  </si>
  <si>
    <t>REMODELACION  DE JARDINERIAS EN LA PLAZA PRINCIPAL DE ZAPOTLANEJO</t>
  </si>
  <si>
    <t>H. AYUNTAMIENTO DE ZAPOTLANEJO, JAL</t>
  </si>
  <si>
    <t xml:space="preserve">ING. ADAN RUIZ LOPEZ </t>
  </si>
  <si>
    <r>
      <rPr>
        <b/>
        <sz val="12"/>
        <rFont val="Calibri"/>
        <family val="2"/>
      </rPr>
      <t>PAVIMENTACION</t>
    </r>
    <r>
      <rPr>
        <sz val="12"/>
        <rFont val="Calibri"/>
        <family val="2"/>
      </rPr>
      <t xml:space="preserve"> CON </t>
    </r>
    <r>
      <rPr>
        <b/>
        <sz val="12"/>
        <rFont val="Calibri"/>
        <family val="2"/>
      </rPr>
      <t>CONCRETO HIDRAULICO</t>
    </r>
    <r>
      <rPr>
        <sz val="12"/>
        <rFont val="Calibri"/>
        <family val="2"/>
      </rPr>
      <t>, BANQUETAS, REDES HIDROSANITARIAS E ILUMINACION EN CALLE INDUSTRIA DE CALLE IGNACIO RAMIREZ A CALLE AVILA EN  LA CABECERA MUNICIPAL DE ZAPOTLANEJO, JALISCO.</t>
    </r>
  </si>
  <si>
    <t xml:space="preserve"> CONSTRUCCIONES &amp; INGENIERIA SALE S.A. DE C.V. </t>
  </si>
  <si>
    <t>ARQ. JAIME CORREA ALCAZAR</t>
  </si>
  <si>
    <t>X-702435.85</t>
  </si>
  <si>
    <t>Y-2281385.62</t>
  </si>
  <si>
    <t>1235-6142-40101-0401-6202</t>
  </si>
  <si>
    <t>MES DE ENERO 2026</t>
  </si>
  <si>
    <t xml:space="preserve"> BANQUETAS</t>
  </si>
  <si>
    <t>MES DE FEBRERO 2026</t>
  </si>
  <si>
    <t>FEB</t>
  </si>
  <si>
    <t>LA  LAJA</t>
  </si>
  <si>
    <t>REHABILITACION CASA COMUNITARIA A UN COSTADO CAPILLA DE CORRALILLOS DE SAN ROMAN EN SANTA FE</t>
  </si>
  <si>
    <t>SANTA FE</t>
  </si>
  <si>
    <t>CAB. MPAL</t>
  </si>
  <si>
    <t>REPARACION CIMIENTOS DE PUENTE DE ARCOS CALLE CUAUHTEMOC Y RIO ZAPOTLANEJO, COL. SAN MARTIN CABECERA MUNICIPAL</t>
  </si>
  <si>
    <t>CONSTRUCCION EMPEDRADO TRADICIONAL PRIMERA ETAPA DEL CAMINO DE LA VILLA A PUEBLO VIEJO (DOS ALCANTARILLAS). SAN JOSE LAS FLORES</t>
  </si>
  <si>
    <t>SJF</t>
  </si>
  <si>
    <t>CONSTRUCCION DE PLAZA EN COMUNIDAD DE LOS OCOTES EN EL SAUCILLO</t>
  </si>
  <si>
    <t>EL SAUCILLO</t>
  </si>
  <si>
    <t>PERFORACION, AFORO Y ADEME DE POZO EN PUEBLO VIEJO EN EL SAUCILLO</t>
  </si>
  <si>
    <t>REHABILITACION DE EMPEDRADO CALLES Y CAMINOS VARIOS DEL MUNICIPIO DE ZAPOTLANEJO, JAL.</t>
  </si>
  <si>
    <t>CAB. MPAL Y DELEGACIONES.</t>
  </si>
  <si>
    <t>COMPLEMENTO EMPEDRADO TRADICIONAL, CONSTRUCCION DE VADO REPARACION DE EMPEDRADO CAMINO A LOS PLATOS - SEÑORITAS, EN LA DELEGACION DE MATATLAN</t>
  </si>
  <si>
    <t>MATATLAN</t>
  </si>
  <si>
    <t>PAVIMENTO  ASFALTICO TIPO SLURRY SOBRE EMPEDRADO CAMINO SANTA CLARA, COL.  SANTA CLARA,  CABECERA MUNICIPAL</t>
  </si>
  <si>
    <t>ING. LUBIA GABRIELA SEGURA GONZALEZ</t>
  </si>
  <si>
    <t>C. ROSALIA DIAZ CASTAÑEDA</t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</si>
  <si>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203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</si>
  <si>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204</t>
    </r>
  </si>
  <si>
    <r>
      <t>1235-6124-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205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</si>
  <si>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206</t>
    </r>
  </si>
  <si>
    <r>
      <t>1235-6151-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207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</si>
  <si>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208</t>
    </r>
  </si>
  <si>
    <r>
      <t>1236-6224-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209</t>
    </r>
  </si>
  <si>
    <r>
      <t>1236-6232-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210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</si>
  <si>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211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</si>
  <si>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212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</si>
  <si>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213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</si>
  <si>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214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</si>
  <si>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215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</si>
  <si>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216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</si>
  <si>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217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</si>
  <si>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-0401-6218</t>
    </r>
  </si>
  <si>
    <r>
      <rPr>
        <b/>
        <sz val="12"/>
        <rFont val="Arial"/>
        <family val="2"/>
      </rPr>
      <t>PAVIMENTACION CON CONCRETO HIDRAULICO,</t>
    </r>
    <r>
      <rPr>
        <sz val="12"/>
        <rFont val="Arial"/>
        <family val="2"/>
      </rPr>
      <t xml:space="preserve"> BANQUETA, REDES HIDROSANITARIAS, ILUMINACION Y BOCA DE TORMENTA CALLE RAMON CASTAÑEDA ENTRE CAMINO REAL  AL  BAJIO  Y  AV. AMADO AGUIRRE  COL. CONSTITUCION EN  LA CABECERA MUNIPAL, MUNICIPIO DE ZAPOTLANEJO JALISCO</t>
    </r>
  </si>
  <si>
    <t xml:space="preserve">URBANIZACIONES ZAPOTLANEJO S.A. DE C.V. </t>
  </si>
  <si>
    <t>X-701132.63</t>
  </si>
  <si>
    <t>Y-2283114.84</t>
  </si>
  <si>
    <t xml:space="preserve">INGENIERIA Y CONSTRUCCION NAVHER S.A. DE C.V </t>
  </si>
  <si>
    <t>BOCA DE TORMENTA</t>
  </si>
  <si>
    <t>PZA</t>
  </si>
  <si>
    <r>
      <t xml:space="preserve">PAVIMENTACION CON </t>
    </r>
    <r>
      <rPr>
        <b/>
        <sz val="12"/>
        <rFont val="Arial"/>
        <family val="2"/>
      </rPr>
      <t>CONCRETO HIDRAULICO</t>
    </r>
    <r>
      <rPr>
        <sz val="12"/>
        <rFont val="Arial"/>
        <family val="2"/>
      </rPr>
      <t xml:space="preserve"> BANQUETAS, REDES HIDROSANITARIAS E ILUMINACION EN CALLE JAVIER MINA ENTRE CALLE MORELOS Y CERRADA EN  LA CABECERA MUNICIPAL MUNICIPIO  DE ZAPOTLANEJO, JALISCO </t>
    </r>
  </si>
  <si>
    <t>BANQUETA</t>
  </si>
  <si>
    <t>X-7700443.55</t>
  </si>
  <si>
    <t>Y-22882016.20</t>
  </si>
  <si>
    <r>
      <t xml:space="preserve">CONSTRUCCION DE </t>
    </r>
    <r>
      <rPr>
        <b/>
        <sz val="12"/>
        <rFont val="Arial"/>
        <family val="2"/>
      </rPr>
      <t>EMPEDRADO</t>
    </r>
    <r>
      <rPr>
        <sz val="12"/>
        <rFont val="Arial"/>
        <family val="2"/>
      </rPr>
      <t xml:space="preserve"> Y BANQUETAS EN CALLES </t>
    </r>
    <r>
      <rPr>
        <b/>
        <sz val="12"/>
        <rFont val="Arial"/>
        <family val="2"/>
      </rPr>
      <t>JUAN PABLO II</t>
    </r>
    <r>
      <rPr>
        <sz val="12"/>
        <rFont val="Arial"/>
        <family val="2"/>
      </rPr>
      <t xml:space="preserve"> Y SANTO TORIBIO ENTRE CARRETERA LIBRE A GUADALAJARA COL. LAS GRANJAS PROVIDENCIA EN LA LAJA</t>
    </r>
  </si>
  <si>
    <r>
      <t xml:space="preserve">BANQUETAS  </t>
    </r>
    <r>
      <rPr>
        <b/>
        <sz val="12"/>
        <rFont val="Arial"/>
        <family val="2"/>
      </rPr>
      <t>JUAN PABLO II</t>
    </r>
  </si>
  <si>
    <r>
      <t xml:space="preserve"> </t>
    </r>
    <r>
      <rPr>
        <b/>
        <sz val="12"/>
        <rFont val="Arial"/>
        <family val="2"/>
      </rPr>
      <t>EMPEDRADO</t>
    </r>
    <r>
      <rPr>
        <sz val="12"/>
        <rFont val="Arial"/>
        <family val="2"/>
      </rPr>
      <t xml:space="preserve">  CALLES</t>
    </r>
    <r>
      <rPr>
        <b/>
        <sz val="12"/>
        <rFont val="Arial"/>
        <family val="2"/>
      </rPr>
      <t xml:space="preserve"> SANTO TORIBIO</t>
    </r>
    <r>
      <rPr>
        <sz val="12"/>
        <rFont val="Arial"/>
        <family val="2"/>
      </rPr>
      <t xml:space="preserve"> </t>
    </r>
  </si>
  <si>
    <r>
      <t xml:space="preserve">BANQUETAS </t>
    </r>
    <r>
      <rPr>
        <b/>
        <sz val="12"/>
        <rFont val="Arial"/>
        <family val="2"/>
      </rPr>
      <t>SANTO TORIBIO</t>
    </r>
    <r>
      <rPr>
        <sz val="12"/>
        <rFont val="Arial"/>
        <family val="2"/>
      </rPr>
      <t xml:space="preserve"> </t>
    </r>
  </si>
  <si>
    <t>X-697052.62</t>
  </si>
  <si>
    <t>Y-2277650.97</t>
  </si>
  <si>
    <t>6202</t>
  </si>
  <si>
    <t>X-705740.82</t>
  </si>
  <si>
    <t>Y-2272218.80</t>
  </si>
  <si>
    <r>
      <t xml:space="preserve">CONSTRUCCION DE </t>
    </r>
    <r>
      <rPr>
        <b/>
        <sz val="12"/>
        <rFont val="Arial"/>
        <family val="2"/>
      </rPr>
      <t>EMPEDRADO</t>
    </r>
    <r>
      <rPr>
        <sz val="12"/>
        <rFont val="Arial"/>
        <family val="2"/>
      </rPr>
      <t>, DRENAJE  Y BANQUETAS EN CALLE BELISARIO DOMINGUEZ ENTRE CALLE CUAHUTEMOC Y RIO ZAPOTLANEJO, COL. SAN MARTIN, CABECERA MUNICIPAL</t>
    </r>
  </si>
  <si>
    <t xml:space="preserve"> BANQUETAS </t>
  </si>
  <si>
    <t xml:space="preserve"> DRENAJE </t>
  </si>
  <si>
    <t>X-702441.7062</t>
  </si>
  <si>
    <t>Y-2282352.962</t>
  </si>
  <si>
    <t>X-701784.57</t>
  </si>
  <si>
    <t>Y-2282235.36</t>
  </si>
  <si>
    <t>X-7013495.16</t>
  </si>
  <si>
    <t>Y-2281229.24</t>
  </si>
  <si>
    <t>X-720676.43</t>
  </si>
  <si>
    <t>Y-2278465.42</t>
  </si>
  <si>
    <t>X-709139.09</t>
  </si>
  <si>
    <t>Y-2280129.83</t>
  </si>
  <si>
    <r>
      <rPr>
        <b/>
        <sz val="12"/>
        <rFont val="Arial"/>
        <family val="2"/>
      </rPr>
      <t xml:space="preserve"> DRENAJE</t>
    </r>
    <r>
      <rPr>
        <sz val="12"/>
        <rFont val="Arial"/>
        <family val="2"/>
      </rPr>
      <t xml:space="preserve">, </t>
    </r>
  </si>
  <si>
    <t xml:space="preserve">  BANQUETAS</t>
  </si>
  <si>
    <r>
      <t>CONSTRUCCION DE</t>
    </r>
    <r>
      <rPr>
        <i/>
        <sz val="12"/>
        <rFont val="Arial"/>
        <family val="2"/>
      </rPr>
      <t xml:space="preserve"> ADOQUIN </t>
    </r>
    <r>
      <rPr>
        <sz val="12"/>
        <rFont val="Arial"/>
        <family val="2"/>
      </rPr>
      <t xml:space="preserve"> BANQUETAS, AGUA POTABLE, RED DE DRENAJE, ARBOLADO E ILUMINACION EN CALLE SAN JORGE DE SANTA TERESA A CERRADA EN SAN JOSE DEL RIO, MUNICIPIO DE ZAPOTLANEJO JALISCO</t>
    </r>
  </si>
  <si>
    <t xml:space="preserve"> AGUA POTABLE</t>
  </si>
  <si>
    <t>X-703190.85</t>
  </si>
  <si>
    <t>Y-2281982</t>
  </si>
  <si>
    <r>
      <t xml:space="preserve">CONSTRUCCION DE </t>
    </r>
    <r>
      <rPr>
        <b/>
        <sz val="12"/>
        <rFont val="Arial"/>
        <family val="2"/>
      </rPr>
      <t>EMPEDRADO,</t>
    </r>
    <r>
      <rPr>
        <sz val="12"/>
        <rFont val="Arial"/>
        <family val="2"/>
      </rPr>
      <t xml:space="preserve"> BANQUETA Y RED DE AGUA POTABLE EN CALLE PUERTO PALMITAS ENTRE CALLES PUERTO MANZANILLO Y PUERTO SALINA CRUZ, COL. LA CRUZ EN CABECERA MUNICIPAL.</t>
    </r>
  </si>
  <si>
    <t>BANQUETAS</t>
  </si>
  <si>
    <t>X-700722.7</t>
  </si>
  <si>
    <t>Y-2279391.01</t>
  </si>
  <si>
    <t>X-701211.09</t>
  </si>
  <si>
    <t>Y-2280828.20</t>
  </si>
  <si>
    <r>
      <t xml:space="preserve">CONSTRUCCION DE </t>
    </r>
    <r>
      <rPr>
        <b/>
        <sz val="12"/>
        <rFont val="Arial"/>
        <family val="2"/>
      </rPr>
      <t>EMPEDRADO</t>
    </r>
    <r>
      <rPr>
        <sz val="12"/>
        <rFont val="Arial"/>
        <family val="2"/>
      </rPr>
      <t>, BANQUETA Y RED DE AGUA POTABLE EN CALLE QUINTANA ROO ENTRE CALLES  SAN LUIS POTOSI Y MICHOACAN, COL. AGUA BLANCA  EN CABECERA MUNICIPAL.</t>
    </r>
  </si>
  <si>
    <t>X-701203</t>
  </si>
  <si>
    <t>Y-2278443</t>
  </si>
  <si>
    <r>
      <t xml:space="preserve">PAVIMENTACION  </t>
    </r>
    <r>
      <rPr>
        <b/>
        <sz val="12"/>
        <rFont val="Arial"/>
        <family val="2"/>
      </rPr>
      <t>CONCRETO HIDRAULICO,</t>
    </r>
    <r>
      <rPr>
        <sz val="12"/>
        <rFont val="Arial"/>
        <family val="2"/>
      </rPr>
      <t xml:space="preserve"> BANQUETAS, REDES HIDROSANITARIAS E ILUMINACION  Y ARBOLADO EN CALLE MONTE EVEREST PTE. DE PROLONGACION REFORMA A CALLE TULIPAN EN LA CABECERA MUNICIPAL DE  ZAPOTLAN EJO, JALISCO.</t>
    </r>
  </si>
  <si>
    <t xml:space="preserve"> BANQUETAS,</t>
  </si>
  <si>
    <t>X-701107.79</t>
  </si>
  <si>
    <t>Y-2280531.69</t>
  </si>
  <si>
    <t>X-6978724.01</t>
  </si>
  <si>
    <t>Y-2292367.13</t>
  </si>
  <si>
    <t>X-70699817.12</t>
  </si>
  <si>
    <t>Y-2280943.35</t>
  </si>
  <si>
    <t>REHABILITACION DE EMPEDRADO DEL CEMENTERIO DE MATATLAN A LOS PLATOS, EN MATATLAN.</t>
  </si>
  <si>
    <t xml:space="preserve">CONSTRUCCION E INSTALACION DE PASTO NATURAL Y MALLA CICLONICA EN CAMPO DE FUTBOL EN SANTA FE  DELEGACION DE SANTA FE </t>
  </si>
  <si>
    <t>REHABILITACION  CISTERNA  DE GEOMEMBRANA PARA SUMINISTRO DE AGUA POTABLE COL. LOS ALMENDROS  Y TEPETATES, CABECERA MUNICIPAL.</t>
  </si>
  <si>
    <t>MES DE MARZO  2026</t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</si>
  <si>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-0401-6219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</si>
  <si>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-0401-6221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</si>
  <si>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-0401-6222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</si>
  <si>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-0401-6223</t>
    </r>
  </si>
  <si>
    <t>MARZO</t>
  </si>
  <si>
    <t xml:space="preserve">CONSTRUCCIONES &amp; INGENIERIA ZAPOTLANEJO, S.A. DE C.V. </t>
  </si>
  <si>
    <t xml:space="preserve">EMMAQUI S.A. DE C.V. </t>
  </si>
  <si>
    <t>X-699399.01</t>
  </si>
  <si>
    <t>Y-2271423.75</t>
  </si>
  <si>
    <t>X-695219.35</t>
  </si>
  <si>
    <t>Y-2290521.57</t>
  </si>
  <si>
    <t>X-702131.82</t>
  </si>
  <si>
    <t>Y-2282496.74</t>
  </si>
  <si>
    <t>X-703784</t>
  </si>
  <si>
    <t>Y-2280670</t>
  </si>
  <si>
    <t>PART. FEDERALES</t>
  </si>
  <si>
    <t>SUMINISTRO DE LUMINARIAS PARA DELEGACIONES Y CABECERA MUNICIPAL, MUNICIPIO DE ZAPOTLANEJO JALISCO.</t>
  </si>
  <si>
    <t>1235-6131-50300-0401-6401</t>
  </si>
  <si>
    <t>LOURDES VERONICA CASTILLO RODRIGUEZ</t>
  </si>
  <si>
    <t>CAB. Y DELEGACIONES</t>
  </si>
  <si>
    <t>X-701177.46</t>
  </si>
  <si>
    <t>Y-2281558.57</t>
  </si>
  <si>
    <t>1235-6142-50300-0401-6403</t>
  </si>
  <si>
    <t>X-699817.12</t>
  </si>
  <si>
    <t>1235-6142-50300-0401-6404</t>
  </si>
  <si>
    <t>REHABILITACION DE CARPETA ASFALTICA CON PAVIMENTO TIPO SLURRY EN CAMINO LA JOYA CHICA, DELEGACION LA PURISIMA.</t>
  </si>
  <si>
    <t>LA JOYA CHICA</t>
  </si>
  <si>
    <t>LA PURISIMA</t>
  </si>
  <si>
    <t>SANTA CLARA</t>
  </si>
  <si>
    <t>X-708786.61</t>
  </si>
  <si>
    <t>Y-2290338.41</t>
  </si>
  <si>
    <r>
      <rPr>
        <b/>
        <sz val="12"/>
        <rFont val="Arial"/>
        <family val="2"/>
      </rPr>
      <t>PAVIMENTACION CON CONCRETO HIDRAULICO,</t>
    </r>
    <r>
      <rPr>
        <sz val="12"/>
        <rFont val="Arial"/>
        <family val="2"/>
      </rPr>
      <t xml:space="preserve"> BANQUETAS, REDES HIDROSANITARIAS E ILUMINACIOIN EN CALLE CUAHUTEMOC 2DA. ETAPA DE CALLE TEZOZOMOC A CAMINO REAL EN LA CABECERA MUNICIPAL DE  ZAPOTLANEJO, JALISCO.      $ 13´115,456.93</t>
    </r>
  </si>
  <si>
    <r>
      <rPr>
        <b/>
        <sz val="12"/>
        <rFont val="Arial"/>
        <family val="2"/>
      </rPr>
      <t>PAVIMENTACION</t>
    </r>
    <r>
      <rPr>
        <sz val="12"/>
        <rFont val="Arial"/>
        <family val="2"/>
      </rPr>
      <t xml:space="preserve"> CON </t>
    </r>
    <r>
      <rPr>
        <b/>
        <sz val="12"/>
        <rFont val="Arial"/>
        <family val="2"/>
      </rPr>
      <t>CONCRETO HIDRAULICO</t>
    </r>
    <r>
      <rPr>
        <sz val="12"/>
        <rFont val="Arial"/>
        <family val="2"/>
      </rPr>
      <t>, BANQUETAS, REDES HIDROSANITARIAS E ILUMINACION EN CALLE INDUSTRIA DE CALLE IGNACIO RAMIREZ A CALLE AVILA EN  LA CABECERA MUNICIPAL DE ZAPOTLANEJO, JALISCO.</t>
    </r>
  </si>
  <si>
    <t>MES DE ABRIL 2026</t>
  </si>
  <si>
    <t>PAVIMENTACION CON CONCRETO HIDRAULICO, BANQUETAS, REDES HIDROSANITARIAS, DRENAJE PLUVIAL CON BOCA DE TORMENTA, ILUMINACION Y BALIZAMIENTO EN CALLE GISELLE  MUÑOZ  DE  LA  CARRETERA  LIBRE  A GUADALAJARA A  CAMINO REAL EN LA CABECERA MUNICIPAL, MUNICIPIO DE ZAPOTLANEJO JALISCO.</t>
  </si>
  <si>
    <t>REHABILITACION DE EMPEDRADO DEL BAJIO A TINAJEROS, DELEGACION MATATLAN</t>
  </si>
  <si>
    <t>1235-6142-40101-0401-6225</t>
  </si>
  <si>
    <t xml:space="preserve">REHABILITACION DE BAÑO EN CASA DE LA CULTURA DE ZAPOTLANEJO, CABECERA MUNICIPAL </t>
  </si>
  <si>
    <t>SUINISTRO Y MANTENIEMIENTO DE JARDINERIA PARA LA PLAZA PRINCIPAL DE ZAPOTLANEJO, CAB. MPAL.</t>
  </si>
  <si>
    <t>PAVIMENTACION CON CONCRETO HIDRAULICO, BANQUETAS, REDES HIDROSANITARIAS E ILUMINACION EN CALLE CANTERA ROSA DE CALLE CANTERA NEGRA A CALLE ARENALES EN COL. LAS CANTERAS EN LA CABECERA MUNICIPAL DE ZAPOTLANEJO, JALISCO </t>
  </si>
  <si>
    <t>2DA. ETAPA CONSTRUCCION DE SALON, DIRECCION, BAÑOS Y BODEGA SAN MIGUELITO.</t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</si>
  <si>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-0401-6224</t>
    </r>
  </si>
  <si>
    <r>
      <t>1236-6224-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226</t>
    </r>
  </si>
  <si>
    <r>
      <t>1236-6224-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227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</si>
  <si>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404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</si>
  <si>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405</t>
    </r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</si>
  <si>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228</t>
    </r>
  </si>
  <si>
    <t>CONSTRUCCION DE EMPEDRADO, DRENAJE Y BANQUETAS EN CALLE CAMINO REAL ENTRE C. HACIENDA ZAPOTLANEJO Y AMADO NERVO, CABECERA MUNICIPAL.</t>
  </si>
  <si>
    <t>1235-6142-40101-0401-6220</t>
  </si>
  <si>
    <t>?</t>
  </si>
  <si>
    <t xml:space="preserve">PAVIMENTO  ASFALTICO TIPO SLURRY SOBRE EMPEDRADO CAMINO SANTA CLARA, COL.  SANTA CLARA,  CABECERA MUNICIPAL   c a n c e l a d a </t>
  </si>
  <si>
    <r>
      <t>1235-6142-</t>
    </r>
    <r>
      <rPr>
        <b/>
        <sz val="12"/>
        <rFont val="Arial"/>
        <family val="2"/>
      </rPr>
      <t>50300</t>
    </r>
    <r>
      <rPr>
        <sz val="12"/>
        <rFont val="Arial"/>
        <family val="2"/>
      </rPr>
      <t>-0401-6</t>
    </r>
    <r>
      <rPr>
        <b/>
        <sz val="12"/>
        <rFont val="Arial"/>
        <family val="2"/>
      </rPr>
      <t>405</t>
    </r>
  </si>
  <si>
    <t xml:space="preserve">URBANIZACIONES ZAPOTLANEJO, S.A. DE C.V. </t>
  </si>
  <si>
    <t>Y-2282548.45</t>
  </si>
  <si>
    <t>X-700352.94</t>
  </si>
  <si>
    <t xml:space="preserve">INGENIERIA Y CONSTRUCCIONES NAVHER, S.A. DE C.V. </t>
  </si>
  <si>
    <r>
      <rPr>
        <b/>
        <sz val="12"/>
        <color rgb="FF000000"/>
        <rFont val="Arial"/>
        <family val="2"/>
      </rPr>
      <t>PAVIMENTACION CON CONCRETO HIDRAULICO</t>
    </r>
    <r>
      <rPr>
        <sz val="12"/>
        <color rgb="FF000000"/>
        <rFont val="Arial"/>
        <family val="2"/>
      </rPr>
      <t>, BANQUETAS, REDES HIDROSANITARIAS E ILUMINACION EN CALLE CANTERA ROSA DE CALLE CANTERA NEGRA A CALLE ARENALES EN COL. LAS CANTERAS EN LA CABECERA MUNICIPAL DE ZAPOTLANEJO, JALISCO $  3´575,742.39</t>
    </r>
  </si>
  <si>
    <t xml:space="preserve">CARTAPHER CONSTRUCCIONES E INFRAESTRUCTURA S.A. DE C.V. </t>
  </si>
  <si>
    <t>ABR</t>
  </si>
  <si>
    <r>
      <t>1235-6142-</t>
    </r>
    <r>
      <rPr>
        <b/>
        <sz val="12"/>
        <rFont val="Arial"/>
        <family val="2"/>
      </rPr>
      <t>40101</t>
    </r>
    <r>
      <rPr>
        <sz val="12"/>
        <rFont val="Arial"/>
        <family val="2"/>
      </rPr>
      <t>-0401-6229</t>
    </r>
  </si>
  <si>
    <r>
      <t>1235-6142-40101-0401-6</t>
    </r>
    <r>
      <rPr>
        <b/>
        <sz val="12"/>
        <rFont val="Arial"/>
        <family val="2"/>
      </rPr>
      <t>230</t>
    </r>
  </si>
  <si>
    <t>PAVIMENTACION DE PIEDRA AHOGADA EN CONCRETO, BANQUETAS, REDES HIDROSANITARIAS E ILUMIACION EN CALLES JUVENTINO ROSAS, JUAN JOSE ARREOLA Y AGUSTIN YAÑEZ EN LA MESA, CABECERA MUNICIPAL DE ZAPOTLANEJO, JALISCO.</t>
  </si>
  <si>
    <t>TRABAJOS COMPLEMENTARIOS EN LINEA DE IMPULSION, DISTRIBUCION DE AGUA POTABLE Y EMPEDRADO TRADICIONAL Y DENTELLON EN CALLEJON HIDALGO EN SANTA FE.</t>
  </si>
  <si>
    <t>X-000000000</t>
  </si>
  <si>
    <t>Y-000000000</t>
  </si>
  <si>
    <t>ARQ. FERNANDO LOPEZ GARCIA</t>
  </si>
  <si>
    <t>SERVICIO</t>
  </si>
  <si>
    <t>MES DE MAYO 2026</t>
  </si>
  <si>
    <t>A</t>
  </si>
  <si>
    <t>EQUIPAMIENTO, ELECTRIFICACION Y LINEA DE CONDUCCION  DE POZOS EN EL OCOTE DE NUÑO, CABECERA MUNICIPAL</t>
  </si>
  <si>
    <t>L</t>
  </si>
  <si>
    <t>CONSTRUCCION DE CUNETA EN LATERAL  A CARRETERA A MATATLAN,  COL. SAN JOSE ISABEL FLORES, CAB. MPAL</t>
  </si>
  <si>
    <t>C. ALVARO OBREGON EN EL SAUCILLO (TEMPLO)</t>
  </si>
  <si>
    <t>ADECUACIONES CASA DE LA CULTURA PARA MUSEO MUNICIPAL</t>
  </si>
  <si>
    <t>1236-6224-40101-0401-6236</t>
  </si>
  <si>
    <t>F</t>
  </si>
  <si>
    <t>1235-6142-40101-0401-6233</t>
  </si>
  <si>
    <t>1235-6142-40101-0401-6234</t>
  </si>
  <si>
    <t>1235-6142-40101-0401-6235</t>
  </si>
  <si>
    <t>LA LAJA</t>
  </si>
  <si>
    <t>X-701860.78</t>
  </si>
  <si>
    <t>Y-2278956.17</t>
  </si>
  <si>
    <r>
      <t>1236-6232-</t>
    </r>
    <r>
      <rPr>
        <b/>
        <sz val="12"/>
        <rFont val="Calibri"/>
        <family val="2"/>
      </rPr>
      <t>40101</t>
    </r>
    <r>
      <rPr>
        <sz val="12"/>
        <rFont val="Calibri"/>
        <family val="2"/>
      </rPr>
      <t>-0401-6</t>
    </r>
    <r>
      <rPr>
        <b/>
        <sz val="12"/>
        <rFont val="Calibri"/>
        <family val="2"/>
      </rPr>
      <t>231</t>
    </r>
  </si>
  <si>
    <r>
      <t>1235-6142-</t>
    </r>
    <r>
      <rPr>
        <b/>
        <sz val="12"/>
        <rFont val="Calibri"/>
        <family val="2"/>
      </rPr>
      <t>40101</t>
    </r>
    <r>
      <rPr>
        <sz val="12"/>
        <rFont val="Calibri"/>
        <family val="2"/>
      </rPr>
      <t>-0401-6</t>
    </r>
    <r>
      <rPr>
        <b/>
        <sz val="12"/>
        <rFont val="Calibri"/>
        <family val="2"/>
      </rPr>
      <t>232</t>
    </r>
  </si>
  <si>
    <t>X-700276.91</t>
  </si>
  <si>
    <t>Y-2283206.53</t>
  </si>
  <si>
    <t>MES DE JUNIO 2026</t>
  </si>
  <si>
    <t>X-701250.83</t>
  </si>
  <si>
    <t>Y-2281526.90</t>
  </si>
  <si>
    <t>X-691000.85</t>
  </si>
  <si>
    <t>Y-2289250.99</t>
  </si>
  <si>
    <t>X-700691.35</t>
  </si>
  <si>
    <t>Y-2275135.80</t>
  </si>
  <si>
    <t>APLICACIÓN DE CARPETA ASFALTICA TIPO SLURRY EN CAMINO A  CUCHILLAS</t>
  </si>
  <si>
    <t>APLICACIÓN DE CARPETA ASFALTICA TIPO SLURRY EN CAMINO A  COLIMILLA</t>
  </si>
  <si>
    <t>ARQ. .FERNANDO LOPEZ GARCIA</t>
  </si>
  <si>
    <r>
      <t>CONSTRUCION DE CANAL PLUVIAL PAVIMENTO CONCRETO HIDRAULICO, BANQUETA,</t>
    </r>
    <r>
      <rPr>
        <b/>
        <sz val="12"/>
        <rFont val="Calibri"/>
        <family val="2"/>
        <scheme val="minor"/>
      </rPr>
      <t xml:space="preserve"> DRENAJE</t>
    </r>
    <r>
      <rPr>
        <sz val="12"/>
        <rFont val="Calibri"/>
        <family val="2"/>
        <scheme val="minor"/>
      </rPr>
      <t>, AGUA POTABLE E ILUMINACION EN CALLE  ALVARO OBREGON FRENTE AL TEMPLO EN LA DELEGACION DE EL SAUCILLO            $ 3´524,272.14</t>
    </r>
  </si>
  <si>
    <t>CANAL PLUVIAL</t>
  </si>
  <si>
    <t>X-716218.88</t>
  </si>
  <si>
    <t>Y-227125.76</t>
  </si>
  <si>
    <t>PAVIMENTO CONCRETO HIDRAULICO</t>
  </si>
  <si>
    <t>, BANQUETA</t>
  </si>
  <si>
    <t>MES DE JULIO 2026</t>
  </si>
  <si>
    <r>
      <t>REHABILITACION DE</t>
    </r>
    <r>
      <rPr>
        <b/>
        <sz val="12"/>
        <rFont val="Calibri"/>
        <family val="2"/>
        <scheme val="minor"/>
      </rPr>
      <t xml:space="preserve"> CONCRETO,</t>
    </r>
    <r>
      <rPr>
        <sz val="12"/>
        <rFont val="Calibri"/>
        <family val="2"/>
        <scheme val="minor"/>
      </rPr>
      <t xml:space="preserve"> BANQUETA Y DRENAJE PLUVIAL EN CALLE DONATO LOZA Y SAN JOSE DEL RIO, COL SANTA CECILIAEN LA CAFETERA MUNICIPAL                                $ 938,636.51</t>
    </r>
  </si>
  <si>
    <t>X-704808.77</t>
  </si>
  <si>
    <t>Y-2282473.50</t>
  </si>
  <si>
    <t>X-159660.21</t>
  </si>
  <si>
    <t>Y-2271226.89</t>
  </si>
  <si>
    <r>
      <rPr>
        <b/>
        <sz val="12"/>
        <rFont val="Arial"/>
        <family val="2"/>
      </rPr>
      <t>PAVIMENTACION CON CONCRETO HIDRAULICO,</t>
    </r>
    <r>
      <rPr>
        <sz val="12"/>
        <rFont val="Arial"/>
        <family val="2"/>
      </rPr>
      <t xml:space="preserve"> BANQUETAS, REDES HIDROSANITARIAS E ILUMINACIOIN EN CALLE CUAHUTEMOC 2DA. ETAPA DE CALLE TEZOZOMOC A CAMINO REAL EN LA CABECERA MUNICIPAL DE  ZAPOTLANEJO, JALISCO.      $ 13´320,204.83</t>
    </r>
  </si>
  <si>
    <t>1235-6142-50126-0401-6304</t>
  </si>
  <si>
    <t>1235-6142-50126-0401-6305</t>
  </si>
  <si>
    <t>CONSTRUCCION DE TANQUE SUPERFICIAL CAP. 400 M3                                                                                                                                                                                                                                                                                              PARA AGUA POTABLE, EN COLONIA DEL BOSQUE,                                                                                                                                                                                                                                                                                                                   EN LA CABECERA MUNICIPAL DE ZAPOTLANEJO, JALISCO</t>
  </si>
  <si>
    <t>FAISMUN</t>
  </si>
  <si>
    <r>
      <t xml:space="preserve">CONSTRUCCION DE RED DE CONDUCCION Y DISTRIBUCION DE </t>
    </r>
    <r>
      <rPr>
        <b/>
        <sz val="12"/>
        <color indexed="8"/>
        <rFont val="Calibri"/>
        <family val="2"/>
      </rPr>
      <t>AGUA POTABLE</t>
    </r>
    <r>
      <rPr>
        <sz val="12"/>
        <color theme="1"/>
        <rFont val="Calibri"/>
        <family val="2"/>
        <scheme val="minor"/>
      </rPr>
      <t xml:space="preserve"> EN CALLE CUAUHTEMOC DE CALLE AGRICULTURA A CALLE CEDRO  EN LA CABECERA MUNICIPAL DE ZAPOTLANEJO, JALISCO. $ 5´806,925.74</t>
    </r>
  </si>
  <si>
    <t>PAV. ASFALTICO</t>
  </si>
  <si>
    <t>X-701792.86</t>
  </si>
  <si>
    <t>Y-228222258.31</t>
  </si>
  <si>
    <t>X-702917.2157</t>
  </si>
  <si>
    <t>Y-2283247.546</t>
  </si>
  <si>
    <t>1235-6142-50126-0401-6311</t>
  </si>
  <si>
    <t>1235-6142-50126-0401-6312</t>
  </si>
  <si>
    <t>CONSTRUCCION DE EMPEDRADO TRADICIONAL   CON DENTELLON DE PIEDRA AHOGADA,  CALLE INDEPENDENCIA EN LA MORA,                                                               DELEGACION DE SANTA FE</t>
  </si>
  <si>
    <t>1235-6142-50126-0401-6315</t>
  </si>
  <si>
    <t>1235-6142-50126-0401-6316</t>
  </si>
  <si>
    <t>EMPEDRADO ZAMPEADO,</t>
  </si>
  <si>
    <r>
      <t xml:space="preserve">CONSTRUCCION DE </t>
    </r>
    <r>
      <rPr>
        <b/>
        <sz val="12"/>
        <color theme="1"/>
        <rFont val="Calibri"/>
        <family val="2"/>
        <scheme val="minor"/>
      </rPr>
      <t>EMPEDRADO TRADICIONAL,</t>
    </r>
    <r>
      <rPr>
        <sz val="12"/>
        <color theme="1"/>
        <rFont val="Calibri"/>
        <family val="2"/>
        <scheme val="minor"/>
      </rPr>
      <t xml:space="preserve"> CON DENTELLON EN PIEDRA AHOGADA EN CAMINO, Y CONSTRUCCION DE EMPEDRADO ZAMPEADO, BANQUETAS E ILUMINACION EN AREA DE INGRESO A CEMENTERIO  EN LA COMUNIDAD DE COLIMILLA EN LA DELEGACION DE MATATLAN  $ 2´325,595.54</t>
    </r>
  </si>
  <si>
    <t>X-689208.34</t>
  </si>
  <si>
    <t>Y-2290498.24</t>
  </si>
  <si>
    <r>
      <t xml:space="preserve">CONSTRUCCION DE </t>
    </r>
    <r>
      <rPr>
        <b/>
        <sz val="12"/>
        <color theme="1"/>
        <rFont val="Calibri"/>
        <family val="2"/>
        <scheme val="minor"/>
      </rPr>
      <t>EMPEDRADO TRADICIONAL</t>
    </r>
    <r>
      <rPr>
        <sz val="12"/>
        <color theme="1"/>
        <rFont val="Calibri"/>
        <family val="2"/>
        <scheme val="minor"/>
      </rPr>
      <t>, DRENAJE Y BANQUETA CAMINO AL CERRITO EN COLONIA EL CERRITO, DELEGACION DE MATATLAN. $2´412,535.95</t>
    </r>
  </si>
  <si>
    <t>X-692278</t>
  </si>
  <si>
    <t>Y-2291209</t>
  </si>
  <si>
    <t>LA MORA</t>
  </si>
  <si>
    <r>
      <t xml:space="preserve">CONSTRUCCION DE </t>
    </r>
    <r>
      <rPr>
        <b/>
        <sz val="12"/>
        <color theme="1"/>
        <rFont val="Calibri"/>
        <family val="2"/>
        <scheme val="minor"/>
      </rPr>
      <t>EMPEDRADO TRADICIONAL,</t>
    </r>
    <r>
      <rPr>
        <sz val="12"/>
        <color theme="1"/>
        <rFont val="Calibri"/>
        <family val="2"/>
        <scheme val="minor"/>
      </rPr>
      <t xml:space="preserve"> BANQUETA,  EN LADO SUR Y DENTELLON EN PIEDRA AHOGADA EN LADO NORTE                                                                                                                           EN PRIVADA 5 DE MAYO EN LA COMUNIDAD DE CORRALILLOS                                                                                      DELEGACION SANTA FE,  ZAPOTLANEJO, JALISCO.                                $ 1´806,592.91</t>
    </r>
  </si>
  <si>
    <t>X-705900</t>
  </si>
  <si>
    <t>Y-2273027</t>
  </si>
  <si>
    <t>MES DE AGOSTO 2026</t>
  </si>
  <si>
    <t>ELECTRIFICACION DE CALLE JUAN PABLO II EN LA LAJA</t>
  </si>
  <si>
    <t>1235-6142-40101-0401-6238</t>
  </si>
  <si>
    <t>X-697252.10</t>
  </si>
  <si>
    <t>Y-2277313.97</t>
  </si>
  <si>
    <t>SUMINISTRO Y REPOSICION DE POSTE DE ALTA TENSION PARA EL POZO DE LA LENTEJA, MATATLAN.</t>
  </si>
  <si>
    <t>LA LENTEJA</t>
  </si>
  <si>
    <t>Y-2286695.87</t>
  </si>
  <si>
    <t>X-689734.84</t>
  </si>
  <si>
    <t>1235-6142-40101-0401-6239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</si>
</sst>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;@"/>
    <numFmt numFmtId="165" formatCode="[$$-80A]#,##0.00"/>
  </numFmts>
  <fonts count="42" x14ac:knownFonts="1"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BC363C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8"/>
      <color theme="1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 tint="0.34998626667073579"/>
      <name val="Arial"/>
      <family val="2"/>
    </font>
    <font>
      <b/>
      <sz val="14"/>
      <color theme="9" tint="-0.249977111117893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</font>
    <font>
      <sz val="12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Arial"/>
      <family val="2"/>
    </font>
    <font>
      <sz val="14"/>
      <color indexed="8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  <font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name val="Arial"/>
      <family val="2"/>
    </font>
    <font>
      <sz val="16"/>
      <color theme="1"/>
      <name val="Arial"/>
      <family val="2"/>
    </font>
    <font>
      <sz val="12"/>
      <color indexed="8"/>
      <name val="Arial"/>
      <family val="2"/>
    </font>
    <font>
      <b/>
      <sz val="22"/>
      <color theme="9" tint="-0.249977111117893"/>
      <name val="Arial"/>
      <family val="2"/>
    </font>
    <font>
      <sz val="20"/>
      <name val="Calibri"/>
      <family val="2"/>
      <scheme val="minor"/>
    </font>
    <font>
      <sz val="18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b/>
      <sz val="26"/>
      <color theme="9" tint="-0.249977111117893"/>
      <name val="Arial"/>
      <family val="2"/>
    </font>
    <font>
      <b/>
      <sz val="18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0C0C0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theme="0" tint="-4.9989318521683403E-2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8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43" fontId="2" fillId="0" borderId="2" xfId="1" applyFont="1" applyFill="1" applyBorder="1" applyAlignment="1">
      <alignment vertical="center"/>
    </xf>
    <xf numFmtId="0" fontId="0" fillId="0" borderId="1" xfId="0" applyBorder="1" applyProtection="1"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4" fontId="8" fillId="0" borderId="1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left" vertical="center" wrapText="1"/>
    </xf>
    <xf numFmtId="0" fontId="19" fillId="0" borderId="5" xfId="0" applyFont="1" applyBorder="1" applyProtection="1">
      <protection locked="0"/>
    </xf>
    <xf numFmtId="0" fontId="19" fillId="0" borderId="6" xfId="0" applyFont="1" applyBorder="1" applyProtection="1">
      <protection locked="0"/>
    </xf>
    <xf numFmtId="0" fontId="19" fillId="0" borderId="7" xfId="0" applyFont="1" applyBorder="1" applyProtection="1">
      <protection locked="0"/>
    </xf>
    <xf numFmtId="0" fontId="19" fillId="0" borderId="8" xfId="0" applyFont="1" applyBorder="1" applyProtection="1"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2" applyNumberFormat="1" applyFont="1" applyFill="1" applyBorder="1" applyAlignment="1" applyProtection="1">
      <alignment horizontal="center" vertical="center" wrapText="1"/>
      <protection locked="0"/>
    </xf>
    <xf numFmtId="9" fontId="2" fillId="0" borderId="2" xfId="1" applyNumberFormat="1" applyFont="1" applyFill="1" applyBorder="1" applyAlignment="1" applyProtection="1">
      <alignment horizontal="center" vertical="center"/>
      <protection locked="0"/>
    </xf>
    <xf numFmtId="44" fontId="20" fillId="0" borderId="2" xfId="2" applyFont="1" applyFill="1" applyBorder="1" applyAlignment="1">
      <alignment horizontal="center" vertical="center"/>
    </xf>
    <xf numFmtId="44" fontId="9" fillId="0" borderId="2" xfId="2" applyFont="1" applyFill="1" applyBorder="1" applyAlignment="1" applyProtection="1">
      <alignment horizontal="center" vertical="center" wrapText="1"/>
      <protection locked="0"/>
    </xf>
    <xf numFmtId="44" fontId="2" fillId="0" borderId="2" xfId="2" applyFont="1" applyFill="1" applyBorder="1" applyAlignment="1" applyProtection="1">
      <alignment horizontal="center" vertical="center" wrapText="1"/>
      <protection locked="0"/>
    </xf>
    <xf numFmtId="165" fontId="2" fillId="0" borderId="2" xfId="0" applyNumberFormat="1" applyFont="1" applyBorder="1" applyAlignment="1">
      <alignment horizontal="center" vertical="center"/>
    </xf>
    <xf numFmtId="0" fontId="21" fillId="0" borderId="0" xfId="0" applyFont="1" applyProtection="1">
      <protection locked="0"/>
    </xf>
    <xf numFmtId="44" fontId="2" fillId="0" borderId="2" xfId="2" applyFont="1" applyFill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44" fontId="20" fillId="0" borderId="2" xfId="2" applyFon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16" fillId="2" borderId="2" xfId="0" applyFont="1" applyFill="1" applyBorder="1"/>
    <xf numFmtId="0" fontId="16" fillId="0" borderId="2" xfId="0" applyFont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0" fillId="2" borderId="2" xfId="0" applyFont="1" applyFill="1" applyBorder="1" applyAlignment="1">
      <alignment horizontal="right" vertical="center"/>
    </xf>
    <xf numFmtId="0" fontId="16" fillId="0" borderId="2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44" fontId="10" fillId="0" borderId="2" xfId="2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90" wrapText="1"/>
    </xf>
    <xf numFmtId="164" fontId="9" fillId="0" borderId="2" xfId="2" applyNumberFormat="1" applyFont="1" applyFill="1" applyBorder="1" applyAlignment="1">
      <alignment vertical="center"/>
    </xf>
    <xf numFmtId="164" fontId="9" fillId="0" borderId="2" xfId="2" applyNumberFormat="1" applyFont="1" applyFill="1" applyBorder="1" applyAlignment="1">
      <alignment horizontal="center" vertical="center"/>
    </xf>
    <xf numFmtId="43" fontId="10" fillId="0" borderId="2" xfId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44" fontId="24" fillId="0" borderId="2" xfId="2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2" applyNumberFormat="1" applyFont="1" applyFill="1" applyBorder="1" applyAlignment="1">
      <alignment vertical="center"/>
    </xf>
    <xf numFmtId="164" fontId="9" fillId="0" borderId="11" xfId="2" applyNumberFormat="1" applyFont="1" applyFill="1" applyBorder="1" applyAlignment="1">
      <alignment vertical="center"/>
    </xf>
    <xf numFmtId="44" fontId="24" fillId="0" borderId="11" xfId="2" applyFont="1" applyFill="1" applyBorder="1" applyAlignment="1">
      <alignment horizontal="right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44" fontId="10" fillId="0" borderId="14" xfId="2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>
      <alignment horizontal="center" vertical="center" textRotation="90" wrapText="1"/>
    </xf>
    <xf numFmtId="164" fontId="2" fillId="0" borderId="14" xfId="2" applyNumberFormat="1" applyFont="1" applyFill="1" applyBorder="1" applyAlignment="1" applyProtection="1">
      <alignment horizontal="center" vertical="center" wrapText="1"/>
      <protection locked="0"/>
    </xf>
    <xf numFmtId="44" fontId="20" fillId="0" borderId="14" xfId="2" applyFont="1" applyFill="1" applyBorder="1" applyAlignment="1">
      <alignment vertical="center"/>
    </xf>
    <xf numFmtId="164" fontId="9" fillId="0" borderId="14" xfId="2" applyNumberFormat="1" applyFont="1" applyFill="1" applyBorder="1" applyAlignment="1">
      <alignment vertical="center"/>
    </xf>
    <xf numFmtId="164" fontId="9" fillId="0" borderId="14" xfId="2" applyNumberFormat="1" applyFont="1" applyFill="1" applyBorder="1" applyAlignment="1">
      <alignment horizontal="center" vertical="center"/>
    </xf>
    <xf numFmtId="44" fontId="2" fillId="0" borderId="14" xfId="2" applyFont="1" applyFill="1" applyBorder="1" applyAlignment="1" applyProtection="1">
      <alignment horizontal="center" vertical="center" wrapText="1"/>
      <protection locked="0"/>
    </xf>
    <xf numFmtId="165" fontId="2" fillId="0" borderId="14" xfId="0" applyNumberFormat="1" applyFont="1" applyBorder="1" applyAlignment="1">
      <alignment horizontal="center" vertical="center"/>
    </xf>
    <xf numFmtId="43" fontId="10" fillId="0" borderId="14" xfId="1" applyFont="1" applyFill="1" applyBorder="1" applyAlignment="1">
      <alignment horizontal="center" vertical="center" wrapText="1"/>
    </xf>
    <xf numFmtId="9" fontId="2" fillId="0" borderId="14" xfId="1" applyNumberFormat="1" applyFont="1" applyFill="1" applyBorder="1" applyAlignment="1" applyProtection="1">
      <alignment horizontal="center" vertical="center"/>
      <protection locked="0"/>
    </xf>
    <xf numFmtId="44" fontId="20" fillId="0" borderId="14" xfId="2" applyFont="1" applyFill="1" applyBorder="1" applyAlignment="1">
      <alignment horizontal="center" vertical="center"/>
    </xf>
    <xf numFmtId="44" fontId="9" fillId="0" borderId="14" xfId="2" applyFont="1" applyFill="1" applyBorder="1" applyAlignment="1" applyProtection="1">
      <alignment horizontal="center" vertical="center" wrapText="1"/>
      <protection locked="0"/>
    </xf>
    <xf numFmtId="44" fontId="9" fillId="0" borderId="15" xfId="2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44" fontId="9" fillId="0" borderId="17" xfId="2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>
      <alignment horizontal="left" vertical="center" wrapText="1"/>
    </xf>
    <xf numFmtId="44" fontId="2" fillId="0" borderId="19" xfId="2" applyFont="1" applyFill="1" applyBorder="1" applyAlignment="1" applyProtection="1">
      <alignment vertical="center" wrapText="1"/>
      <protection locked="0"/>
    </xf>
    <xf numFmtId="165" fontId="2" fillId="0" borderId="19" xfId="0" applyNumberFormat="1" applyFont="1" applyBorder="1" applyAlignment="1">
      <alignment horizontal="center" vertical="center"/>
    </xf>
    <xf numFmtId="43" fontId="2" fillId="0" borderId="19" xfId="1" applyFont="1" applyFill="1" applyBorder="1" applyAlignment="1">
      <alignment vertical="center"/>
    </xf>
    <xf numFmtId="0" fontId="23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21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43" fontId="10" fillId="0" borderId="19" xfId="1" applyFont="1" applyFill="1" applyBorder="1" applyAlignment="1">
      <alignment horizontal="center" vertical="center" wrapText="1"/>
    </xf>
    <xf numFmtId="0" fontId="27" fillId="0" borderId="0" xfId="0" applyFont="1" applyProtection="1">
      <protection locked="0"/>
    </xf>
    <xf numFmtId="164" fontId="9" fillId="2" borderId="2" xfId="2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textRotation="90" wrapText="1"/>
    </xf>
    <xf numFmtId="44" fontId="2" fillId="2" borderId="2" xfId="2" applyFont="1" applyFill="1" applyBorder="1" applyAlignment="1" applyProtection="1">
      <alignment horizontal="center" vertical="center" wrapText="1"/>
      <protection locked="0"/>
    </xf>
    <xf numFmtId="165" fontId="2" fillId="2" borderId="2" xfId="0" applyNumberFormat="1" applyFont="1" applyFill="1" applyBorder="1" applyAlignment="1">
      <alignment horizontal="center" vertical="center"/>
    </xf>
    <xf numFmtId="43" fontId="10" fillId="2" borderId="2" xfId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 applyProtection="1">
      <alignment horizontal="center" vertical="center" wrapText="1"/>
      <protection locked="0"/>
    </xf>
    <xf numFmtId="44" fontId="9" fillId="2" borderId="2" xfId="2" applyFont="1" applyFill="1" applyBorder="1" applyAlignment="1" applyProtection="1">
      <alignment horizontal="center" vertical="center" wrapText="1"/>
      <protection locked="0"/>
    </xf>
    <xf numFmtId="44" fontId="9" fillId="2" borderId="17" xfId="2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164" fontId="9" fillId="2" borderId="2" xfId="2" applyNumberFormat="1" applyFont="1" applyFill="1" applyBorder="1" applyAlignment="1">
      <alignment vertical="center"/>
    </xf>
    <xf numFmtId="9" fontId="2" fillId="2" borderId="2" xfId="1" applyNumberFormat="1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19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14" xfId="0" applyFont="1" applyFill="1" applyBorder="1" applyAlignment="1">
      <alignment horizontal="center" vertical="center" textRotation="90" wrapText="1"/>
    </xf>
    <xf numFmtId="164" fontId="2" fillId="2" borderId="14" xfId="2" applyNumberFormat="1" applyFont="1" applyFill="1" applyBorder="1" applyAlignment="1" applyProtection="1">
      <alignment horizontal="center" vertical="center" wrapText="1"/>
      <protection locked="0"/>
    </xf>
    <xf numFmtId="164" fontId="9" fillId="2" borderId="14" xfId="2" applyNumberFormat="1" applyFont="1" applyFill="1" applyBorder="1" applyAlignment="1">
      <alignment vertical="center"/>
    </xf>
    <xf numFmtId="164" fontId="9" fillId="2" borderId="14" xfId="2" applyNumberFormat="1" applyFont="1" applyFill="1" applyBorder="1" applyAlignment="1">
      <alignment horizontal="center" vertical="center"/>
    </xf>
    <xf numFmtId="44" fontId="2" fillId="2" borderId="14" xfId="2" applyFont="1" applyFill="1" applyBorder="1" applyAlignment="1" applyProtection="1">
      <alignment horizontal="center" vertical="center" wrapText="1"/>
      <protection locked="0"/>
    </xf>
    <xf numFmtId="165" fontId="2" fillId="2" borderId="14" xfId="0" applyNumberFormat="1" applyFont="1" applyFill="1" applyBorder="1" applyAlignment="1">
      <alignment horizontal="center" vertical="center"/>
    </xf>
    <xf numFmtId="43" fontId="10" fillId="2" borderId="14" xfId="1" applyFont="1" applyFill="1" applyBorder="1" applyAlignment="1">
      <alignment horizontal="center" vertical="center" wrapText="1"/>
    </xf>
    <xf numFmtId="9" fontId="2" fillId="2" borderId="14" xfId="1" applyNumberFormat="1" applyFont="1" applyFill="1" applyBorder="1" applyAlignment="1" applyProtection="1">
      <alignment horizontal="center" vertical="center"/>
      <protection locked="0"/>
    </xf>
    <xf numFmtId="44" fontId="9" fillId="2" borderId="14" xfId="2" applyFont="1" applyFill="1" applyBorder="1" applyAlignment="1" applyProtection="1">
      <alignment horizontal="center" vertical="center" wrapText="1"/>
      <protection locked="0"/>
    </xf>
    <xf numFmtId="44" fontId="9" fillId="2" borderId="15" xfId="2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 applyProtection="1">
      <alignment horizontal="center" vertical="center" wrapText="1"/>
      <protection locked="0"/>
    </xf>
    <xf numFmtId="0" fontId="9" fillId="2" borderId="19" xfId="0" applyFont="1" applyFill="1" applyBorder="1" applyAlignment="1">
      <alignment horizontal="center" vertical="center" textRotation="90" wrapText="1"/>
    </xf>
    <xf numFmtId="164" fontId="2" fillId="2" borderId="19" xfId="2" applyNumberFormat="1" applyFont="1" applyFill="1" applyBorder="1" applyAlignment="1" applyProtection="1">
      <alignment horizontal="center" vertical="center" wrapText="1"/>
      <protection locked="0"/>
    </xf>
    <xf numFmtId="164" fontId="9" fillId="2" borderId="19" xfId="2" applyNumberFormat="1" applyFont="1" applyFill="1" applyBorder="1" applyAlignment="1">
      <alignment vertical="center"/>
    </xf>
    <xf numFmtId="164" fontId="9" fillId="2" borderId="19" xfId="2" applyNumberFormat="1" applyFont="1" applyFill="1" applyBorder="1" applyAlignment="1">
      <alignment horizontal="center" vertical="center"/>
    </xf>
    <xf numFmtId="44" fontId="2" fillId="2" borderId="19" xfId="2" applyFont="1" applyFill="1" applyBorder="1" applyAlignment="1" applyProtection="1">
      <alignment horizontal="center" vertical="center" wrapText="1"/>
      <protection locked="0"/>
    </xf>
    <xf numFmtId="165" fontId="2" fillId="2" borderId="19" xfId="0" applyNumberFormat="1" applyFont="1" applyFill="1" applyBorder="1" applyAlignment="1">
      <alignment horizontal="center" vertical="center"/>
    </xf>
    <xf numFmtId="43" fontId="10" fillId="2" borderId="19" xfId="1" applyFont="1" applyFill="1" applyBorder="1" applyAlignment="1">
      <alignment horizontal="center" vertical="center" wrapText="1"/>
    </xf>
    <xf numFmtId="9" fontId="2" fillId="2" borderId="19" xfId="1" applyNumberFormat="1" applyFont="1" applyFill="1" applyBorder="1" applyAlignment="1" applyProtection="1">
      <alignment horizontal="center" vertical="center"/>
      <protection locked="0"/>
    </xf>
    <xf numFmtId="44" fontId="9" fillId="2" borderId="19" xfId="2" applyFont="1" applyFill="1" applyBorder="1" applyAlignment="1" applyProtection="1">
      <alignment horizontal="center" vertical="center" wrapText="1"/>
      <protection locked="0"/>
    </xf>
    <xf numFmtId="44" fontId="9" fillId="2" borderId="20" xfId="2" applyFont="1" applyFill="1" applyBorder="1" applyAlignment="1" applyProtection="1">
      <alignment horizontal="center" vertical="center" wrapText="1"/>
      <protection locked="0"/>
    </xf>
    <xf numFmtId="0" fontId="19" fillId="2" borderId="13" xfId="0" applyFont="1" applyFill="1" applyBorder="1" applyAlignment="1" applyProtection="1">
      <alignment horizontal="center" vertical="center"/>
      <protection locked="0"/>
    </xf>
    <xf numFmtId="0" fontId="19" fillId="2" borderId="14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>
      <alignment horizontal="left" vertical="center" wrapText="1"/>
    </xf>
    <xf numFmtId="44" fontId="9" fillId="2" borderId="14" xfId="2" applyFont="1" applyFill="1" applyBorder="1" applyAlignment="1">
      <alignment horizontal="right" vertical="center"/>
    </xf>
    <xf numFmtId="44" fontId="28" fillId="2" borderId="14" xfId="2" applyFont="1" applyFill="1" applyBorder="1" applyAlignment="1">
      <alignment horizontal="center" vertical="center"/>
    </xf>
    <xf numFmtId="0" fontId="19" fillId="2" borderId="16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left" vertical="center" wrapText="1"/>
    </xf>
    <xf numFmtId="44" fontId="9" fillId="2" borderId="2" xfId="2" applyFont="1" applyFill="1" applyBorder="1" applyAlignment="1">
      <alignment horizontal="right" vertical="center"/>
    </xf>
    <xf numFmtId="44" fontId="28" fillId="2" borderId="2" xfId="2" applyFont="1" applyFill="1" applyBorder="1" applyAlignment="1">
      <alignment horizontal="center" vertical="center"/>
    </xf>
    <xf numFmtId="0" fontId="19" fillId="2" borderId="18" xfId="0" applyFont="1" applyFill="1" applyBorder="1" applyAlignment="1" applyProtection="1">
      <alignment horizontal="center" vertical="center"/>
      <protection locked="0"/>
    </xf>
    <xf numFmtId="0" fontId="19" fillId="2" borderId="19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>
      <alignment horizontal="left" vertical="center" wrapText="1"/>
    </xf>
    <xf numFmtId="44" fontId="9" fillId="2" borderId="19" xfId="2" applyFont="1" applyFill="1" applyBorder="1" applyAlignment="1">
      <alignment horizontal="right" vertical="center"/>
    </xf>
    <xf numFmtId="44" fontId="28" fillId="2" borderId="19" xfId="2" applyFont="1" applyFill="1" applyBorder="1" applyAlignment="1">
      <alignment horizontal="center" vertical="center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44" fontId="9" fillId="0" borderId="2" xfId="2" applyFont="1" applyFill="1" applyBorder="1" applyAlignment="1">
      <alignment horizontal="right" vertical="center"/>
    </xf>
    <xf numFmtId="0" fontId="10" fillId="0" borderId="16" xfId="0" applyFont="1" applyBorder="1" applyAlignment="1" applyProtection="1">
      <alignment horizontal="center" vertical="center"/>
      <protection locked="0"/>
    </xf>
    <xf numFmtId="44" fontId="28" fillId="0" borderId="2" xfId="2" applyFont="1" applyFill="1" applyBorder="1" applyAlignment="1">
      <alignment vertical="center"/>
    </xf>
    <xf numFmtId="44" fontId="19" fillId="0" borderId="2" xfId="2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 wrapText="1"/>
    </xf>
    <xf numFmtId="164" fontId="2" fillId="0" borderId="2" xfId="2" applyNumberFormat="1" applyFont="1" applyFill="1" applyBorder="1" applyAlignment="1">
      <alignment horizontal="center" vertical="center"/>
    </xf>
    <xf numFmtId="43" fontId="19" fillId="0" borderId="2" xfId="1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center"/>
      <protection locked="0"/>
    </xf>
    <xf numFmtId="0" fontId="0" fillId="2" borderId="24" xfId="0" applyFill="1" applyBorder="1" applyAlignment="1">
      <alignment horizontal="center" vertical="center"/>
    </xf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16" fillId="2" borderId="24" xfId="0" applyFont="1" applyFill="1" applyBorder="1" applyAlignment="1">
      <alignment horizontal="center"/>
    </xf>
    <xf numFmtId="0" fontId="16" fillId="2" borderId="24" xfId="0" applyFont="1" applyFill="1" applyBorder="1"/>
    <xf numFmtId="0" fontId="16" fillId="0" borderId="24" xfId="0" applyFont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10" fillId="2" borderId="24" xfId="0" applyFont="1" applyFill="1" applyBorder="1" applyAlignment="1">
      <alignment horizontal="right" vertical="center"/>
    </xf>
    <xf numFmtId="0" fontId="16" fillId="0" borderId="24" xfId="0" applyFont="1" applyBorder="1"/>
    <xf numFmtId="0" fontId="4" fillId="5" borderId="2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44" fontId="19" fillId="0" borderId="24" xfId="2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center" vertical="center"/>
    </xf>
    <xf numFmtId="0" fontId="2" fillId="0" borderId="24" xfId="0" applyFont="1" applyBorder="1" applyAlignment="1" applyProtection="1">
      <alignment vertical="center"/>
      <protection locked="0"/>
    </xf>
    <xf numFmtId="0" fontId="2" fillId="0" borderId="24" xfId="0" applyFont="1" applyBorder="1" applyAlignment="1">
      <alignment horizontal="center" vertical="center" textRotation="90" wrapText="1"/>
    </xf>
    <xf numFmtId="164" fontId="2" fillId="0" borderId="24" xfId="2" applyNumberFormat="1" applyFont="1" applyFill="1" applyBorder="1" applyAlignment="1" applyProtection="1">
      <alignment horizontal="center" vertical="center" wrapText="1"/>
      <protection locked="0"/>
    </xf>
    <xf numFmtId="44" fontId="28" fillId="0" borderId="24" xfId="2" applyFont="1" applyFill="1" applyBorder="1" applyAlignment="1">
      <alignment vertical="center"/>
    </xf>
    <xf numFmtId="164" fontId="2" fillId="0" borderId="24" xfId="2" applyNumberFormat="1" applyFont="1" applyFill="1" applyBorder="1" applyAlignment="1">
      <alignment vertical="center"/>
    </xf>
    <xf numFmtId="164" fontId="2" fillId="0" borderId="24" xfId="2" applyNumberFormat="1" applyFont="1" applyFill="1" applyBorder="1" applyAlignment="1">
      <alignment horizontal="center" vertical="center"/>
    </xf>
    <xf numFmtId="44" fontId="2" fillId="0" borderId="24" xfId="2" applyFont="1" applyFill="1" applyBorder="1" applyAlignment="1" applyProtection="1">
      <alignment horizontal="center" vertical="center" wrapText="1"/>
      <protection locked="0"/>
    </xf>
    <xf numFmtId="165" fontId="2" fillId="0" borderId="24" xfId="0" applyNumberFormat="1" applyFont="1" applyBorder="1" applyAlignment="1">
      <alignment horizontal="center" vertical="center"/>
    </xf>
    <xf numFmtId="43" fontId="19" fillId="0" borderId="24" xfId="1" applyFont="1" applyFill="1" applyBorder="1" applyAlignment="1">
      <alignment horizontal="center" vertical="center" wrapText="1"/>
    </xf>
    <xf numFmtId="9" fontId="2" fillId="0" borderId="24" xfId="1" applyNumberFormat="1" applyFont="1" applyFill="1" applyBorder="1" applyAlignment="1" applyProtection="1">
      <alignment horizontal="center" vertical="center"/>
      <protection locked="0"/>
    </xf>
    <xf numFmtId="44" fontId="28" fillId="0" borderId="24" xfId="2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4" fontId="2" fillId="0" borderId="24" xfId="2" applyFont="1" applyFill="1" applyBorder="1" applyAlignment="1" applyProtection="1">
      <alignment vertical="center" wrapText="1"/>
      <protection locked="0"/>
    </xf>
    <xf numFmtId="43" fontId="2" fillId="0" borderId="24" xfId="1" applyFont="1" applyFill="1" applyBorder="1" applyAlignment="1">
      <alignment vertical="center"/>
    </xf>
    <xf numFmtId="0" fontId="22" fillId="0" borderId="24" xfId="0" applyFont="1" applyBorder="1" applyAlignment="1">
      <alignment horizontal="left" vertical="center" wrapText="1"/>
    </xf>
    <xf numFmtId="0" fontId="19" fillId="0" borderId="24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>
      <alignment horizontal="center" vertical="center" textRotation="90" wrapText="1"/>
    </xf>
    <xf numFmtId="164" fontId="9" fillId="0" borderId="24" xfId="2" applyNumberFormat="1" applyFont="1" applyFill="1" applyBorder="1" applyAlignment="1">
      <alignment horizontal="center" vertical="center"/>
    </xf>
    <xf numFmtId="43" fontId="10" fillId="0" borderId="24" xfId="1" applyFont="1" applyFill="1" applyBorder="1" applyAlignment="1">
      <alignment horizontal="center" vertical="center" wrapText="1"/>
    </xf>
    <xf numFmtId="44" fontId="9" fillId="0" borderId="24" xfId="2" applyFont="1" applyFill="1" applyBorder="1" applyAlignment="1" applyProtection="1">
      <alignment horizontal="center" vertical="center" wrapText="1"/>
      <protection locked="0"/>
    </xf>
    <xf numFmtId="44" fontId="9" fillId="0" borderId="24" xfId="2" applyFont="1" applyFill="1" applyBorder="1" applyAlignment="1">
      <alignment horizontal="right" vertical="center"/>
    </xf>
    <xf numFmtId="164" fontId="9" fillId="0" borderId="24" xfId="2" applyNumberFormat="1" applyFont="1" applyFill="1" applyBorder="1" applyAlignment="1">
      <alignment vertical="center"/>
    </xf>
    <xf numFmtId="0" fontId="10" fillId="0" borderId="2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left" vertical="center" wrapText="1"/>
    </xf>
    <xf numFmtId="0" fontId="19" fillId="0" borderId="24" xfId="0" applyFont="1" applyBorder="1" applyAlignment="1" applyProtection="1">
      <alignment horizontal="center" vertical="center" wrapText="1"/>
      <protection locked="0"/>
    </xf>
    <xf numFmtId="0" fontId="30" fillId="0" borderId="24" xfId="0" applyFont="1" applyBorder="1" applyAlignment="1">
      <alignment horizontal="center" vertical="center" wrapText="1"/>
    </xf>
    <xf numFmtId="44" fontId="2" fillId="0" borderId="24" xfId="2" applyFont="1" applyFill="1" applyBorder="1" applyAlignment="1">
      <alignment horizontal="right" vertical="center"/>
    </xf>
    <xf numFmtId="0" fontId="32" fillId="0" borderId="24" xfId="0" applyFont="1" applyBorder="1" applyAlignment="1">
      <alignment vertical="center" wrapText="1"/>
    </xf>
    <xf numFmtId="0" fontId="19" fillId="0" borderId="24" xfId="0" applyFont="1" applyBorder="1" applyAlignment="1" applyProtection="1">
      <alignment vertical="center" wrapText="1"/>
      <protection locked="0"/>
    </xf>
    <xf numFmtId="0" fontId="31" fillId="0" borderId="24" xfId="0" applyFont="1" applyBorder="1" applyAlignment="1">
      <alignment horizontal="center" vertical="center" wrapText="1"/>
    </xf>
    <xf numFmtId="164" fontId="2" fillId="0" borderId="24" xfId="2" applyNumberFormat="1" applyFont="1" applyFill="1" applyBorder="1" applyAlignment="1" applyProtection="1">
      <alignment vertical="center" wrapText="1"/>
      <protection locked="0"/>
    </xf>
    <xf numFmtId="9" fontId="2" fillId="0" borderId="24" xfId="1" applyNumberFormat="1" applyFont="1" applyFill="1" applyBorder="1" applyAlignment="1" applyProtection="1">
      <alignment vertical="center"/>
      <protection locked="0"/>
    </xf>
    <xf numFmtId="44" fontId="32" fillId="0" borderId="24" xfId="2" applyFont="1" applyFill="1" applyBorder="1" applyAlignment="1">
      <alignment vertical="center"/>
    </xf>
    <xf numFmtId="44" fontId="9" fillId="0" borderId="24" xfId="2" applyFont="1" applyFill="1" applyBorder="1" applyAlignment="1" applyProtection="1">
      <alignment vertical="center" wrapText="1"/>
      <protection locked="0"/>
    </xf>
    <xf numFmtId="44" fontId="2" fillId="0" borderId="24" xfId="2" applyFont="1" applyFill="1" applyBorder="1" applyAlignment="1">
      <alignment horizontal="center" vertical="center" wrapText="1"/>
    </xf>
    <xf numFmtId="0" fontId="36" fillId="0" borderId="25" xfId="0" applyFont="1" applyBorder="1" applyAlignment="1">
      <alignment vertical="center" textRotation="255"/>
    </xf>
    <xf numFmtId="0" fontId="9" fillId="0" borderId="2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36" fillId="0" borderId="24" xfId="0" applyFont="1" applyBorder="1" applyAlignment="1">
      <alignment vertical="center" textRotation="255"/>
    </xf>
    <xf numFmtId="0" fontId="9" fillId="0" borderId="24" xfId="0" applyFont="1" applyBorder="1" applyAlignment="1">
      <alignment horizontal="left" vertical="center" wrapText="1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38" fillId="0" borderId="25" xfId="0" applyFont="1" applyBorder="1" applyAlignment="1">
      <alignment vertical="center" textRotation="255"/>
    </xf>
    <xf numFmtId="0" fontId="31" fillId="0" borderId="10" xfId="0" applyFont="1" applyBorder="1" applyAlignment="1">
      <alignment horizontal="left" vertical="center" wrapText="1"/>
    </xf>
    <xf numFmtId="0" fontId="38" fillId="0" borderId="24" xfId="0" applyFont="1" applyBorder="1" applyAlignment="1">
      <alignment vertical="center" textRotation="255"/>
    </xf>
    <xf numFmtId="0" fontId="31" fillId="0" borderId="24" xfId="0" applyFont="1" applyBorder="1" applyAlignment="1">
      <alignment horizontal="left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2" fillId="0" borderId="31" xfId="0" applyFont="1" applyBorder="1" applyAlignment="1" applyProtection="1">
      <alignment horizontal="center" vertical="center"/>
      <protection locked="0"/>
    </xf>
    <xf numFmtId="44" fontId="2" fillId="0" borderId="32" xfId="2" applyFont="1" applyFill="1" applyBorder="1" applyAlignment="1" applyProtection="1">
      <alignment horizontal="center" vertical="center" wrapText="1"/>
      <protection locked="0"/>
    </xf>
    <xf numFmtId="0" fontId="19" fillId="0" borderId="31" xfId="0" applyFont="1" applyBorder="1" applyAlignment="1" applyProtection="1">
      <alignment horizontal="center" vertical="center"/>
      <protection locked="0"/>
    </xf>
    <xf numFmtId="44" fontId="9" fillId="0" borderId="32" xfId="2" applyFont="1" applyFill="1" applyBorder="1" applyAlignment="1" applyProtection="1">
      <alignment horizontal="center" vertical="center" wrapText="1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44" fontId="9" fillId="0" borderId="32" xfId="2" applyFont="1" applyFill="1" applyBorder="1" applyAlignment="1" applyProtection="1">
      <alignment vertical="center" wrapText="1"/>
      <protection locked="0"/>
    </xf>
    <xf numFmtId="0" fontId="19" fillId="0" borderId="33" xfId="0" applyFont="1" applyBorder="1" applyAlignment="1" applyProtection="1">
      <alignment horizontal="center" vertical="center"/>
      <protection locked="0"/>
    </xf>
    <xf numFmtId="0" fontId="36" fillId="0" borderId="34" xfId="0" applyFont="1" applyBorder="1" applyAlignment="1">
      <alignment vertical="center" textRotation="255"/>
    </xf>
    <xf numFmtId="0" fontId="2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9" fillId="0" borderId="34" xfId="0" applyFont="1" applyBorder="1" applyAlignment="1" applyProtection="1">
      <alignment horizontal="center" vertical="center"/>
      <protection locked="0"/>
    </xf>
    <xf numFmtId="0" fontId="9" fillId="0" borderId="34" xfId="0" applyFont="1" applyBorder="1" applyAlignment="1">
      <alignment horizontal="left" vertical="center" wrapText="1"/>
    </xf>
    <xf numFmtId="0" fontId="19" fillId="0" borderId="34" xfId="0" applyFont="1" applyBorder="1" applyAlignment="1" applyProtection="1">
      <alignment horizontal="center" vertical="center" wrapText="1"/>
      <protection locked="0"/>
    </xf>
    <xf numFmtId="0" fontId="9" fillId="0" borderId="34" xfId="0" applyFont="1" applyBorder="1" applyAlignment="1">
      <alignment horizontal="center" vertical="center" textRotation="90" wrapText="1"/>
    </xf>
    <xf numFmtId="164" fontId="2" fillId="0" borderId="34" xfId="2" applyNumberFormat="1" applyFont="1" applyFill="1" applyBorder="1" applyAlignment="1" applyProtection="1">
      <alignment horizontal="center" vertical="center" wrapText="1"/>
      <protection locked="0"/>
    </xf>
    <xf numFmtId="44" fontId="2" fillId="0" borderId="34" xfId="2" applyFont="1" applyFill="1" applyBorder="1" applyAlignment="1">
      <alignment horizontal="right" vertical="center"/>
    </xf>
    <xf numFmtId="164" fontId="9" fillId="0" borderId="34" xfId="2" applyNumberFormat="1" applyFont="1" applyFill="1" applyBorder="1" applyAlignment="1">
      <alignment vertical="center"/>
    </xf>
    <xf numFmtId="164" fontId="9" fillId="0" borderId="34" xfId="2" applyNumberFormat="1" applyFont="1" applyFill="1" applyBorder="1" applyAlignment="1">
      <alignment horizontal="center" vertical="center"/>
    </xf>
    <xf numFmtId="44" fontId="2" fillId="0" borderId="34" xfId="2" applyFont="1" applyFill="1" applyBorder="1" applyAlignment="1" applyProtection="1">
      <alignment horizontal="center" vertical="center" wrapText="1"/>
      <protection locked="0"/>
    </xf>
    <xf numFmtId="165" fontId="2" fillId="0" borderId="34" xfId="0" applyNumberFormat="1" applyFont="1" applyBorder="1" applyAlignment="1">
      <alignment horizontal="center" vertical="center"/>
    </xf>
    <xf numFmtId="43" fontId="10" fillId="0" borderId="34" xfId="1" applyFont="1" applyFill="1" applyBorder="1" applyAlignment="1">
      <alignment horizontal="center" vertical="center" wrapText="1"/>
    </xf>
    <xf numFmtId="9" fontId="2" fillId="0" borderId="34" xfId="1" applyNumberFormat="1" applyFont="1" applyFill="1" applyBorder="1" applyAlignment="1" applyProtection="1">
      <alignment horizontal="center" vertical="center"/>
      <protection locked="0"/>
    </xf>
    <xf numFmtId="44" fontId="28" fillId="0" borderId="34" xfId="2" applyFont="1" applyFill="1" applyBorder="1" applyAlignment="1">
      <alignment horizontal="center" vertical="center"/>
    </xf>
    <xf numFmtId="44" fontId="9" fillId="0" borderId="34" xfId="2" applyFont="1" applyFill="1" applyBorder="1" applyAlignment="1" applyProtection="1">
      <alignment horizontal="center" vertical="center" wrapText="1"/>
      <protection locked="0"/>
    </xf>
    <xf numFmtId="44" fontId="9" fillId="0" borderId="35" xfId="2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0" fontId="12" fillId="4" borderId="9" xfId="0" applyFont="1" applyFill="1" applyBorder="1" applyAlignment="1" applyProtection="1">
      <alignment horizontal="center" vertical="center" wrapText="1"/>
      <protection locked="0"/>
    </xf>
    <xf numFmtId="0" fontId="18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44" fontId="16" fillId="0" borderId="2" xfId="2" applyFont="1" applyFill="1" applyBorder="1" applyAlignment="1">
      <alignment vertical="center"/>
    </xf>
    <xf numFmtId="44" fontId="16" fillId="0" borderId="19" xfId="2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4" fontId="15" fillId="0" borderId="2" xfId="2" applyFont="1" applyFill="1" applyBorder="1" applyAlignment="1">
      <alignment horizontal="center" vertical="center"/>
    </xf>
    <xf numFmtId="44" fontId="15" fillId="0" borderId="19" xfId="2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/>
    </xf>
    <xf numFmtId="164" fontId="2" fillId="0" borderId="2" xfId="2" applyNumberFormat="1" applyFont="1" applyFill="1" applyBorder="1" applyAlignment="1" applyProtection="1">
      <alignment horizontal="center" vertical="center" wrapText="1"/>
      <protection locked="0"/>
    </xf>
    <xf numFmtId="164" fontId="2" fillId="0" borderId="19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7" xfId="2" applyFont="1" applyFill="1" applyBorder="1" applyAlignment="1" applyProtection="1">
      <alignment horizontal="center" vertical="center" wrapText="1"/>
      <protection locked="0"/>
    </xf>
    <xf numFmtId="44" fontId="9" fillId="0" borderId="20" xfId="2" applyFont="1" applyFill="1" applyBorder="1" applyAlignment="1" applyProtection="1">
      <alignment horizontal="center" vertical="center" wrapText="1"/>
      <protection locked="0"/>
    </xf>
    <xf numFmtId="164" fontId="2" fillId="0" borderId="2" xfId="2" applyNumberFormat="1" applyFont="1" applyFill="1" applyBorder="1" applyAlignment="1">
      <alignment vertical="center"/>
    </xf>
    <xf numFmtId="164" fontId="2" fillId="0" borderId="19" xfId="2" applyNumberFormat="1" applyFont="1" applyFill="1" applyBorder="1" applyAlignment="1">
      <alignment vertical="center"/>
    </xf>
    <xf numFmtId="164" fontId="2" fillId="0" borderId="2" xfId="2" applyNumberFormat="1" applyFont="1" applyFill="1" applyBorder="1" applyAlignment="1">
      <alignment horizontal="center" vertical="center" wrapText="1"/>
    </xf>
    <xf numFmtId="164" fontId="2" fillId="0" borderId="19" xfId="2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9" fontId="2" fillId="0" borderId="2" xfId="1" applyNumberFormat="1" applyFont="1" applyFill="1" applyBorder="1" applyAlignment="1" applyProtection="1">
      <alignment horizontal="center" vertical="center"/>
      <protection locked="0"/>
    </xf>
    <xf numFmtId="9" fontId="2" fillId="0" borderId="19" xfId="1" applyNumberFormat="1" applyFont="1" applyFill="1" applyBorder="1" applyAlignment="1" applyProtection="1">
      <alignment horizontal="center" vertical="center"/>
      <protection locked="0"/>
    </xf>
    <xf numFmtId="44" fontId="20" fillId="0" borderId="2" xfId="2" applyFont="1" applyFill="1" applyBorder="1" applyAlignment="1">
      <alignment horizontal="center" vertical="center"/>
    </xf>
    <xf numFmtId="44" fontId="20" fillId="0" borderId="19" xfId="2" applyFont="1" applyFill="1" applyBorder="1" applyAlignment="1">
      <alignment horizontal="center" vertical="center"/>
    </xf>
    <xf numFmtId="44" fontId="9" fillId="0" borderId="2" xfId="2" applyFont="1" applyFill="1" applyBorder="1" applyAlignment="1" applyProtection="1">
      <alignment horizontal="center" vertical="center" wrapText="1"/>
      <protection locked="0"/>
    </xf>
    <xf numFmtId="44" fontId="9" fillId="0" borderId="19" xfId="2" applyFont="1" applyFill="1" applyBorder="1" applyAlignment="1" applyProtection="1">
      <alignment horizontal="center" vertical="center" wrapText="1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164" fontId="9" fillId="0" borderId="2" xfId="2" applyNumberFormat="1" applyFont="1" applyFill="1" applyBorder="1" applyAlignment="1">
      <alignment horizontal="center" vertical="center"/>
    </xf>
    <xf numFmtId="44" fontId="24" fillId="0" borderId="2" xfId="2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90" wrapText="1"/>
    </xf>
    <xf numFmtId="44" fontId="2" fillId="0" borderId="2" xfId="2" applyFont="1" applyFill="1" applyBorder="1" applyAlignment="1" applyProtection="1">
      <alignment horizontal="center" vertical="center" wrapText="1"/>
      <protection locked="0"/>
    </xf>
    <xf numFmtId="164" fontId="9" fillId="0" borderId="14" xfId="2" applyNumberFormat="1" applyFont="1" applyFill="1" applyBorder="1" applyAlignment="1">
      <alignment horizontal="center" vertical="center"/>
    </xf>
    <xf numFmtId="9" fontId="2" fillId="0" borderId="14" xfId="1" applyNumberFormat="1" applyFont="1" applyFill="1" applyBorder="1" applyAlignment="1" applyProtection="1">
      <alignment horizontal="center" vertical="center"/>
      <protection locked="0"/>
    </xf>
    <xf numFmtId="44" fontId="20" fillId="0" borderId="14" xfId="2" applyFont="1" applyFill="1" applyBorder="1" applyAlignment="1">
      <alignment horizontal="center" vertical="center"/>
    </xf>
    <xf numFmtId="44" fontId="9" fillId="0" borderId="15" xfId="2" applyFont="1" applyFill="1" applyBorder="1" applyAlignment="1" applyProtection="1">
      <alignment horizontal="center" vertical="center" wrapText="1"/>
      <protection locked="0"/>
    </xf>
    <xf numFmtId="44" fontId="9" fillId="0" borderId="14" xfId="2" applyFont="1" applyFill="1" applyBorder="1" applyAlignment="1" applyProtection="1">
      <alignment horizontal="center" vertical="center" wrapText="1"/>
      <protection locked="0"/>
    </xf>
    <xf numFmtId="44" fontId="24" fillId="0" borderId="14" xfId="2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>
      <alignment horizontal="center" vertical="center" textRotation="90" wrapText="1"/>
    </xf>
    <xf numFmtId="164" fontId="2" fillId="0" borderId="14" xfId="2" applyNumberFormat="1" applyFont="1" applyFill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44" fontId="9" fillId="0" borderId="9" xfId="2" applyFont="1" applyFill="1" applyBorder="1" applyAlignment="1" applyProtection="1">
      <alignment horizontal="center" vertical="center" wrapText="1"/>
      <protection locked="0"/>
    </xf>
    <xf numFmtId="44" fontId="9" fillId="0" borderId="10" xfId="2" applyFont="1" applyFill="1" applyBorder="1" applyAlignment="1" applyProtection="1">
      <alignment horizontal="center" vertical="center" wrapText="1"/>
      <protection locked="0"/>
    </xf>
    <xf numFmtId="44" fontId="9" fillId="0" borderId="11" xfId="2" applyFont="1" applyFill="1" applyBorder="1" applyAlignment="1" applyProtection="1">
      <alignment horizontal="center" vertical="center" wrapText="1"/>
      <protection locked="0"/>
    </xf>
    <xf numFmtId="44" fontId="9" fillId="0" borderId="21" xfId="2" applyFont="1" applyFill="1" applyBorder="1" applyAlignment="1" applyProtection="1">
      <alignment horizontal="center" vertical="center" wrapText="1"/>
      <protection locked="0"/>
    </xf>
    <xf numFmtId="44" fontId="9" fillId="0" borderId="22" xfId="2" applyFont="1" applyFill="1" applyBorder="1" applyAlignment="1" applyProtection="1">
      <alignment horizontal="center" vertical="center" wrapText="1"/>
      <protection locked="0"/>
    </xf>
    <xf numFmtId="44" fontId="9" fillId="0" borderId="23" xfId="2" applyFont="1" applyFill="1" applyBorder="1" applyAlignment="1" applyProtection="1">
      <alignment horizontal="center" vertical="center" wrapText="1"/>
      <protection locked="0"/>
    </xf>
    <xf numFmtId="44" fontId="20" fillId="0" borderId="9" xfId="2" applyFont="1" applyFill="1" applyBorder="1" applyAlignment="1">
      <alignment horizontal="center" vertical="center"/>
    </xf>
    <xf numFmtId="44" fontId="20" fillId="0" borderId="11" xfId="2" applyFont="1" applyFill="1" applyBorder="1" applyAlignment="1">
      <alignment horizontal="center" vertical="center"/>
    </xf>
    <xf numFmtId="9" fontId="2" fillId="0" borderId="9" xfId="1" applyNumberFormat="1" applyFont="1" applyFill="1" applyBorder="1" applyAlignment="1" applyProtection="1">
      <alignment horizontal="center" vertical="center"/>
      <protection locked="0"/>
    </xf>
    <xf numFmtId="9" fontId="2" fillId="0" borderId="11" xfId="1" applyNumberFormat="1" applyFont="1" applyFill="1" applyBorder="1" applyAlignment="1" applyProtection="1">
      <alignment horizontal="center" vertical="center"/>
      <protection locked="0"/>
    </xf>
    <xf numFmtId="44" fontId="24" fillId="0" borderId="9" xfId="2" applyFont="1" applyFill="1" applyBorder="1" applyAlignment="1">
      <alignment horizontal="center" vertical="center"/>
    </xf>
    <xf numFmtId="44" fontId="24" fillId="0" borderId="11" xfId="2" applyFont="1" applyFill="1" applyBorder="1" applyAlignment="1">
      <alignment horizontal="center" vertical="center"/>
    </xf>
    <xf numFmtId="14" fontId="24" fillId="0" borderId="9" xfId="2" applyNumberFormat="1" applyFont="1" applyFill="1" applyBorder="1" applyAlignment="1">
      <alignment horizontal="center" vertical="center"/>
    </xf>
    <xf numFmtId="0" fontId="23" fillId="0" borderId="19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>
      <alignment horizontal="center" vertical="center" textRotation="90" wrapText="1"/>
    </xf>
    <xf numFmtId="44" fontId="24" fillId="0" borderId="19" xfId="2" applyFont="1" applyFill="1" applyBorder="1" applyAlignment="1">
      <alignment horizontal="center" vertical="center"/>
    </xf>
    <xf numFmtId="164" fontId="9" fillId="0" borderId="19" xfId="2" applyNumberFormat="1" applyFont="1" applyFill="1" applyBorder="1" applyAlignment="1">
      <alignment horizontal="center" vertical="center"/>
    </xf>
    <xf numFmtId="164" fontId="9" fillId="0" borderId="9" xfId="2" applyNumberFormat="1" applyFont="1" applyFill="1" applyBorder="1" applyAlignment="1">
      <alignment horizontal="center" vertical="center"/>
    </xf>
    <xf numFmtId="164" fontId="9" fillId="0" borderId="10" xfId="2" applyNumberFormat="1" applyFont="1" applyFill="1" applyBorder="1" applyAlignment="1">
      <alignment horizontal="center" vertical="center"/>
    </xf>
    <xf numFmtId="164" fontId="9" fillId="0" borderId="11" xfId="2" applyNumberFormat="1" applyFont="1" applyFill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3" fillId="0" borderId="9" xfId="0" applyFont="1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164" fontId="9" fillId="0" borderId="12" xfId="2" applyNumberFormat="1" applyFont="1" applyFill="1" applyBorder="1" applyAlignment="1">
      <alignment horizontal="center" vertical="center"/>
    </xf>
    <xf numFmtId="9" fontId="2" fillId="0" borderId="10" xfId="1" applyNumberFormat="1" applyFont="1" applyFill="1" applyBorder="1" applyAlignment="1" applyProtection="1">
      <alignment horizontal="center" vertical="center"/>
      <protection locked="0"/>
    </xf>
    <xf numFmtId="44" fontId="20" fillId="0" borderId="10" xfId="2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textRotation="90" wrapText="1"/>
    </xf>
    <xf numFmtId="164" fontId="2" fillId="0" borderId="9" xfId="2" applyNumberFormat="1" applyFont="1" applyFill="1" applyBorder="1" applyAlignment="1" applyProtection="1">
      <alignment horizontal="center" vertical="center" wrapText="1"/>
      <protection locked="0"/>
    </xf>
    <xf numFmtId="164" fontId="2" fillId="0" borderId="10" xfId="2" applyNumberFormat="1" applyFont="1" applyFill="1" applyBorder="1" applyAlignment="1" applyProtection="1">
      <alignment horizontal="center" vertical="center" wrapText="1"/>
      <protection locked="0"/>
    </xf>
    <xf numFmtId="164" fontId="2" fillId="0" borderId="11" xfId="2" applyNumberFormat="1" applyFont="1" applyFill="1" applyBorder="1" applyAlignment="1" applyProtection="1">
      <alignment horizontal="center" vertical="center" wrapText="1"/>
      <protection locked="0"/>
    </xf>
    <xf numFmtId="44" fontId="24" fillId="0" borderId="10" xfId="2" applyFont="1" applyFill="1" applyBorder="1" applyAlignment="1">
      <alignment horizontal="center" vertical="center"/>
    </xf>
    <xf numFmtId="44" fontId="24" fillId="0" borderId="12" xfId="2" applyFont="1" applyFill="1" applyBorder="1" applyAlignment="1">
      <alignment horizontal="center" vertical="center"/>
    </xf>
    <xf numFmtId="44" fontId="28" fillId="2" borderId="2" xfId="2" applyFont="1" applyFill="1" applyBorder="1" applyAlignment="1">
      <alignment horizontal="center" vertical="center"/>
    </xf>
    <xf numFmtId="44" fontId="9" fillId="2" borderId="2" xfId="2" applyFont="1" applyFill="1" applyBorder="1" applyAlignment="1" applyProtection="1">
      <alignment horizontal="center" vertical="center" wrapText="1"/>
      <protection locked="0"/>
    </xf>
    <xf numFmtId="44" fontId="9" fillId="2" borderId="17" xfId="2" applyFont="1" applyFill="1" applyBorder="1" applyAlignment="1" applyProtection="1">
      <alignment horizontal="center" vertical="center" wrapText="1"/>
      <protection locked="0"/>
    </xf>
    <xf numFmtId="164" fontId="2" fillId="2" borderId="2" xfId="2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textRotation="90" wrapText="1"/>
    </xf>
    <xf numFmtId="164" fontId="9" fillId="2" borderId="2" xfId="2" applyNumberFormat="1" applyFont="1" applyFill="1" applyBorder="1" applyAlignment="1">
      <alignment horizontal="center" vertical="center"/>
    </xf>
    <xf numFmtId="9" fontId="2" fillId="2" borderId="2" xfId="1" applyNumberFormat="1" applyFont="1" applyFill="1" applyBorder="1" applyAlignment="1" applyProtection="1">
      <alignment horizontal="center" vertical="center"/>
      <protection locked="0"/>
    </xf>
    <xf numFmtId="0" fontId="29" fillId="4" borderId="10" xfId="0" applyFont="1" applyFill="1" applyBorder="1" applyAlignment="1" applyProtection="1">
      <alignment horizontal="center" vertical="center" wrapText="1"/>
      <protection locked="0"/>
    </xf>
    <xf numFmtId="44" fontId="9" fillId="0" borderId="2" xfId="2" applyFont="1" applyFill="1" applyBorder="1" applyAlignment="1">
      <alignment horizontal="center" vertical="center"/>
    </xf>
    <xf numFmtId="14" fontId="9" fillId="0" borderId="2" xfId="2" applyNumberFormat="1" applyFont="1" applyFill="1" applyBorder="1" applyAlignment="1">
      <alignment horizontal="center" vertical="center"/>
    </xf>
    <xf numFmtId="44" fontId="28" fillId="2" borderId="14" xfId="2" applyFont="1" applyFill="1" applyBorder="1" applyAlignment="1">
      <alignment horizontal="center" vertical="center"/>
    </xf>
    <xf numFmtId="44" fontId="9" fillId="0" borderId="14" xfId="2" applyFont="1" applyFill="1" applyBorder="1" applyAlignment="1">
      <alignment horizontal="center" vertical="center"/>
    </xf>
    <xf numFmtId="44" fontId="19" fillId="0" borderId="2" xfId="2" applyFont="1" applyFill="1" applyBorder="1" applyAlignment="1">
      <alignment vertical="center"/>
    </xf>
    <xf numFmtId="0" fontId="29" fillId="4" borderId="9" xfId="0" applyFont="1" applyFill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44" fontId="28" fillId="0" borderId="2" xfId="2" applyFont="1" applyFill="1" applyBorder="1" applyAlignment="1">
      <alignment horizontal="center" vertical="center"/>
    </xf>
    <xf numFmtId="0" fontId="29" fillId="4" borderId="2" xfId="0" applyFont="1" applyFill="1" applyBorder="1" applyAlignment="1" applyProtection="1">
      <alignment horizontal="center" vertical="center" wrapText="1"/>
      <protection locked="0"/>
    </xf>
    <xf numFmtId="0" fontId="6" fillId="2" borderId="24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0" fillId="4" borderId="24" xfId="0" applyFill="1" applyBorder="1" applyAlignment="1">
      <alignment horizontal="center"/>
    </xf>
    <xf numFmtId="0" fontId="4" fillId="3" borderId="24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44" fontId="28" fillId="0" borderId="24" xfId="2" applyFont="1" applyFill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5" fillId="3" borderId="24" xfId="0" applyFont="1" applyFill="1" applyBorder="1" applyAlignment="1">
      <alignment horizontal="right" vertical="center" wrapText="1"/>
    </xf>
    <xf numFmtId="4" fontId="4" fillId="3" borderId="24" xfId="0" applyNumberFormat="1" applyFont="1" applyFill="1" applyBorder="1" applyAlignment="1">
      <alignment horizontal="center" vertical="center" wrapText="1"/>
    </xf>
    <xf numFmtId="0" fontId="29" fillId="4" borderId="24" xfId="0" applyFont="1" applyFill="1" applyBorder="1" applyAlignment="1" applyProtection="1">
      <alignment horizontal="center" vertical="center" wrapText="1"/>
      <protection locked="0"/>
    </xf>
    <xf numFmtId="0" fontId="18" fillId="3" borderId="24" xfId="0" applyFont="1" applyFill="1" applyBorder="1" applyAlignment="1">
      <alignment vertical="center" wrapText="1"/>
    </xf>
    <xf numFmtId="0" fontId="4" fillId="3" borderId="24" xfId="0" applyFont="1" applyFill="1" applyBorder="1" applyAlignment="1">
      <alignment vertical="center" wrapText="1"/>
    </xf>
    <xf numFmtId="44" fontId="2" fillId="0" borderId="24" xfId="2" applyFont="1" applyFill="1" applyBorder="1" applyAlignment="1" applyProtection="1">
      <alignment horizontal="center" vertical="center" wrapText="1"/>
      <protection locked="0"/>
    </xf>
    <xf numFmtId="164" fontId="2" fillId="0" borderId="24" xfId="2" applyNumberFormat="1" applyFont="1" applyFill="1" applyBorder="1" applyAlignment="1">
      <alignment vertical="center"/>
    </xf>
    <xf numFmtId="165" fontId="2" fillId="0" borderId="24" xfId="0" applyNumberFormat="1" applyFont="1" applyBorder="1" applyAlignment="1">
      <alignment horizontal="center" vertical="center"/>
    </xf>
    <xf numFmtId="9" fontId="2" fillId="0" borderId="24" xfId="1" applyNumberFormat="1" applyFont="1" applyFill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 vertical="center" wrapText="1"/>
    </xf>
    <xf numFmtId="0" fontId="19" fillId="0" borderId="24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vertical="center" wrapText="1"/>
    </xf>
    <xf numFmtId="164" fontId="2" fillId="0" borderId="24" xfId="2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textRotation="90"/>
    </xf>
    <xf numFmtId="164" fontId="2" fillId="0" borderId="24" xfId="2" applyNumberFormat="1" applyFont="1" applyFill="1" applyBorder="1" applyAlignment="1" applyProtection="1">
      <alignment horizontal="center" vertical="center" wrapText="1"/>
      <protection locked="0"/>
    </xf>
    <xf numFmtId="44" fontId="19" fillId="0" borderId="24" xfId="2" applyFont="1" applyFill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44" fontId="9" fillId="0" borderId="24" xfId="2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>
      <alignment horizontal="center" vertical="center" textRotation="90" wrapText="1"/>
    </xf>
    <xf numFmtId="44" fontId="9" fillId="0" borderId="24" xfId="2" applyFont="1" applyFill="1" applyBorder="1" applyAlignment="1">
      <alignment horizontal="center" vertical="center"/>
    </xf>
    <xf numFmtId="164" fontId="9" fillId="0" borderId="24" xfId="2" applyNumberFormat="1" applyFont="1" applyFill="1" applyBorder="1" applyAlignment="1">
      <alignment horizontal="center" vertical="center"/>
    </xf>
    <xf numFmtId="14" fontId="9" fillId="0" borderId="24" xfId="2" applyNumberFormat="1" applyFont="1" applyFill="1" applyBorder="1" applyAlignment="1">
      <alignment horizontal="center" vertical="center"/>
    </xf>
    <xf numFmtId="0" fontId="29" fillId="6" borderId="24" xfId="0" applyFont="1" applyFill="1" applyBorder="1" applyAlignment="1" applyProtection="1">
      <alignment horizontal="center" vertical="center" wrapText="1"/>
      <protection locked="0"/>
    </xf>
    <xf numFmtId="0" fontId="19" fillId="0" borderId="24" xfId="0" applyFont="1" applyBorder="1" applyAlignment="1" applyProtection="1">
      <alignment horizontal="center" vertical="center" wrapText="1"/>
      <protection locked="0"/>
    </xf>
    <xf numFmtId="0" fontId="37" fillId="6" borderId="31" xfId="0" applyFont="1" applyFill="1" applyBorder="1" applyAlignment="1" applyProtection="1">
      <alignment horizontal="center" vertical="center" wrapText="1"/>
      <protection locked="0"/>
    </xf>
    <xf numFmtId="0" fontId="37" fillId="6" borderId="24" xfId="0" applyFont="1" applyFill="1" applyBorder="1" applyAlignment="1" applyProtection="1">
      <alignment horizontal="center" vertical="center" wrapText="1"/>
      <protection locked="0"/>
    </xf>
    <xf numFmtId="0" fontId="37" fillId="6" borderId="32" xfId="0" applyFont="1" applyFill="1" applyBorder="1" applyAlignment="1" applyProtection="1">
      <alignment horizontal="center" vertical="center" wrapText="1"/>
      <protection locked="0"/>
    </xf>
    <xf numFmtId="0" fontId="4" fillId="3" borderId="27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4" fontId="4" fillId="3" borderId="27" xfId="0" applyNumberFormat="1" applyFont="1" applyFill="1" applyBorder="1" applyAlignment="1">
      <alignment horizontal="center" vertical="center" wrapText="1"/>
    </xf>
    <xf numFmtId="0" fontId="29" fillId="4" borderId="28" xfId="0" applyFont="1" applyFill="1" applyBorder="1" applyAlignment="1" applyProtection="1">
      <alignment horizontal="center" vertical="center" wrapText="1"/>
      <protection locked="0"/>
    </xf>
    <xf numFmtId="0" fontId="29" fillId="4" borderId="29" xfId="0" applyFont="1" applyFill="1" applyBorder="1" applyAlignment="1" applyProtection="1">
      <alignment horizontal="center" vertical="center" wrapText="1"/>
      <protection locked="0"/>
    </xf>
    <xf numFmtId="0" fontId="29" fillId="4" borderId="30" xfId="0" applyFont="1" applyFill="1" applyBorder="1" applyAlignment="1" applyProtection="1">
      <alignment horizontal="center" vertical="center" wrapText="1"/>
      <protection locked="0"/>
    </xf>
    <xf numFmtId="0" fontId="18" fillId="3" borderId="27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vertical="center" wrapText="1"/>
    </xf>
    <xf numFmtId="0" fontId="25" fillId="3" borderId="27" xfId="0" applyFont="1" applyFill="1" applyBorder="1" applyAlignment="1">
      <alignment horizontal="right" vertical="center" wrapText="1"/>
    </xf>
    <xf numFmtId="44" fontId="2" fillId="0" borderId="32" xfId="2" applyFont="1" applyFill="1" applyBorder="1" applyAlignment="1" applyProtection="1">
      <alignment horizontal="center" vertical="center" wrapText="1"/>
      <protection locked="0"/>
    </xf>
    <xf numFmtId="0" fontId="29" fillId="4" borderId="31" xfId="0" applyFont="1" applyFill="1" applyBorder="1" applyAlignment="1" applyProtection="1">
      <alignment horizontal="center" vertical="center" wrapText="1"/>
      <protection locked="0"/>
    </xf>
    <xf numFmtId="0" fontId="29" fillId="4" borderId="32" xfId="0" applyFont="1" applyFill="1" applyBorder="1" applyAlignment="1" applyProtection="1">
      <alignment horizontal="center" vertical="center" wrapText="1"/>
      <protection locked="0"/>
    </xf>
    <xf numFmtId="44" fontId="9" fillId="0" borderId="32" xfId="2" applyFont="1" applyFill="1" applyBorder="1" applyAlignment="1" applyProtection="1">
      <alignment horizontal="center" vertical="center" wrapText="1"/>
      <protection locked="0"/>
    </xf>
    <xf numFmtId="0" fontId="29" fillId="6" borderId="31" xfId="0" applyFont="1" applyFill="1" applyBorder="1" applyAlignment="1" applyProtection="1">
      <alignment horizontal="center" vertical="center" wrapText="1"/>
      <protection locked="0"/>
    </xf>
    <xf numFmtId="0" fontId="29" fillId="6" borderId="32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Protection="1">
      <protection locked="0"/>
    </xf>
    <xf numFmtId="0" fontId="19" fillId="2" borderId="5" xfId="0" applyFont="1" applyFill="1" applyBorder="1" applyProtection="1">
      <protection locked="0"/>
    </xf>
    <xf numFmtId="0" fontId="19" fillId="2" borderId="0" xfId="0" applyFont="1" applyFill="1" applyProtection="1">
      <protection locked="0"/>
    </xf>
    <xf numFmtId="0" fontId="19" fillId="2" borderId="6" xfId="0" applyFont="1" applyFill="1" applyBorder="1" applyProtection="1">
      <protection locked="0"/>
    </xf>
    <xf numFmtId="0" fontId="19" fillId="2" borderId="8" xfId="0" applyFont="1" applyFill="1" applyBorder="1" applyProtection="1">
      <protection locked="0"/>
    </xf>
    <xf numFmtId="0" fontId="19" fillId="2" borderId="7" xfId="0" applyFont="1" applyFill="1" applyBorder="1" applyProtection="1">
      <protection locked="0"/>
    </xf>
    <xf numFmtId="0" fontId="21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27" fillId="2" borderId="0" xfId="0" applyFont="1" applyFill="1" applyProtection="1">
      <protection locked="0"/>
    </xf>
    <xf numFmtId="0" fontId="29" fillId="4" borderId="38" xfId="0" applyFont="1" applyFill="1" applyBorder="1" applyAlignment="1" applyProtection="1">
      <alignment horizontal="center" vertical="center" wrapText="1"/>
      <protection locked="0"/>
    </xf>
    <xf numFmtId="0" fontId="29" fillId="4" borderId="36" xfId="0" applyFont="1" applyFill="1" applyBorder="1" applyAlignment="1" applyProtection="1">
      <alignment horizontal="center" vertical="center" wrapText="1"/>
      <protection locked="0"/>
    </xf>
    <xf numFmtId="0" fontId="29" fillId="4" borderId="37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>
      <alignment horizontal="left" vertical="center" wrapText="1"/>
    </xf>
    <xf numFmtId="0" fontId="19" fillId="2" borderId="39" xfId="0" applyFont="1" applyFill="1" applyBorder="1" applyAlignment="1">
      <alignment horizontal="center" vertical="center"/>
    </xf>
    <xf numFmtId="164" fontId="2" fillId="2" borderId="39" xfId="2" applyNumberFormat="1" applyFont="1" applyFill="1" applyBorder="1" applyAlignment="1" applyProtection="1">
      <alignment horizontal="center" vertical="center" wrapText="1"/>
      <protection locked="0"/>
    </xf>
    <xf numFmtId="44" fontId="2" fillId="2" borderId="39" xfId="2" applyFont="1" applyFill="1" applyBorder="1" applyAlignment="1" applyProtection="1">
      <alignment horizontal="center" vertical="center" wrapText="1"/>
      <protection locked="0"/>
    </xf>
    <xf numFmtId="165" fontId="2" fillId="2" borderId="39" xfId="0" applyNumberFormat="1" applyFont="1" applyFill="1" applyBorder="1" applyAlignment="1">
      <alignment horizontal="center" vertical="center"/>
    </xf>
    <xf numFmtId="9" fontId="2" fillId="2" borderId="39" xfId="1" applyNumberFormat="1" applyFont="1" applyFill="1" applyBorder="1" applyAlignment="1" applyProtection="1">
      <alignment horizontal="center" vertical="center"/>
      <protection locked="0"/>
    </xf>
    <xf numFmtId="44" fontId="28" fillId="2" borderId="39" xfId="2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 wrapText="1"/>
    </xf>
    <xf numFmtId="44" fontId="28" fillId="2" borderId="39" xfId="2" applyFont="1" applyFill="1" applyBorder="1" applyAlignment="1">
      <alignment horizontal="center" vertical="center"/>
    </xf>
    <xf numFmtId="49" fontId="2" fillId="2" borderId="39" xfId="0" applyNumberFormat="1" applyFont="1" applyFill="1" applyBorder="1" applyAlignment="1">
      <alignment horizontal="center" vertical="center"/>
    </xf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>
      <alignment horizontal="center" vertical="center" textRotation="90"/>
    </xf>
    <xf numFmtId="164" fontId="2" fillId="2" borderId="39" xfId="2" applyNumberFormat="1" applyFont="1" applyFill="1" applyBorder="1" applyAlignment="1" applyProtection="1">
      <alignment horizontal="center" vertical="center" wrapText="1"/>
      <protection locked="0"/>
    </xf>
    <xf numFmtId="44" fontId="19" fillId="2" borderId="39" xfId="2" applyFont="1" applyFill="1" applyBorder="1" applyAlignment="1">
      <alignment vertical="center"/>
    </xf>
    <xf numFmtId="164" fontId="2" fillId="2" borderId="39" xfId="2" applyNumberFormat="1" applyFont="1" applyFill="1" applyBorder="1" applyAlignment="1">
      <alignment vertical="center"/>
    </xf>
    <xf numFmtId="164" fontId="2" fillId="2" borderId="39" xfId="2" applyNumberFormat="1" applyFont="1" applyFill="1" applyBorder="1" applyAlignment="1">
      <alignment horizontal="center" vertical="center" wrapText="1"/>
    </xf>
    <xf numFmtId="44" fontId="2" fillId="2" borderId="39" xfId="2" applyFont="1" applyFill="1" applyBorder="1" applyAlignment="1" applyProtection="1">
      <alignment vertical="center" wrapText="1"/>
      <protection locked="0"/>
    </xf>
    <xf numFmtId="165" fontId="2" fillId="2" borderId="39" xfId="0" applyNumberFormat="1" applyFont="1" applyFill="1" applyBorder="1" applyAlignment="1">
      <alignment horizontal="center" vertical="center"/>
    </xf>
    <xf numFmtId="43" fontId="2" fillId="2" borderId="39" xfId="1" applyFont="1" applyFill="1" applyBorder="1" applyAlignment="1">
      <alignment vertical="center"/>
    </xf>
    <xf numFmtId="9" fontId="2" fillId="2" borderId="39" xfId="1" applyNumberFormat="1" applyFont="1" applyFill="1" applyBorder="1" applyAlignment="1" applyProtection="1">
      <alignment horizontal="center" vertical="center"/>
      <protection locked="0"/>
    </xf>
    <xf numFmtId="44" fontId="2" fillId="2" borderId="39" xfId="2" applyFont="1" applyFill="1" applyBorder="1" applyAlignment="1" applyProtection="1">
      <alignment horizontal="center" vertical="center" wrapText="1"/>
      <protection locked="0"/>
    </xf>
    <xf numFmtId="0" fontId="22" fillId="2" borderId="39" xfId="0" applyFont="1" applyFill="1" applyBorder="1" applyAlignment="1">
      <alignment horizontal="left" vertical="center" wrapText="1"/>
    </xf>
    <xf numFmtId="0" fontId="29" fillId="4" borderId="39" xfId="0" applyFont="1" applyFill="1" applyBorder="1" applyAlignment="1" applyProtection="1">
      <alignment horizontal="center" vertical="center" wrapText="1"/>
      <protection locked="0"/>
    </xf>
    <xf numFmtId="0" fontId="19" fillId="2" borderId="39" xfId="0" applyFont="1" applyFill="1" applyBorder="1" applyAlignment="1" applyProtection="1">
      <alignment horizontal="center" vertical="center"/>
      <protection locked="0"/>
    </xf>
    <xf numFmtId="0" fontId="19" fillId="2" borderId="39" xfId="0" applyFont="1" applyFill="1" applyBorder="1" applyAlignment="1" applyProtection="1">
      <alignment horizontal="center" vertical="center"/>
      <protection locked="0"/>
    </xf>
    <xf numFmtId="0" fontId="9" fillId="2" borderId="39" xfId="0" applyFont="1" applyFill="1" applyBorder="1" applyAlignment="1">
      <alignment horizontal="center" vertical="center" textRotation="90" wrapText="1"/>
    </xf>
    <xf numFmtId="44" fontId="9" fillId="2" borderId="39" xfId="2" applyFont="1" applyFill="1" applyBorder="1" applyAlignment="1">
      <alignment horizontal="center" vertical="center"/>
    </xf>
    <xf numFmtId="164" fontId="9" fillId="2" borderId="39" xfId="2" applyNumberFormat="1" applyFont="1" applyFill="1" applyBorder="1" applyAlignment="1">
      <alignment horizontal="center" vertical="center"/>
    </xf>
    <xf numFmtId="43" fontId="10" fillId="2" borderId="39" xfId="1" applyFont="1" applyFill="1" applyBorder="1" applyAlignment="1">
      <alignment horizontal="center" vertical="center" wrapText="1"/>
    </xf>
    <xf numFmtId="44" fontId="9" fillId="2" borderId="39" xfId="2" applyFont="1" applyFill="1" applyBorder="1" applyAlignment="1" applyProtection="1">
      <alignment horizontal="center" vertical="center" wrapText="1"/>
      <protection locked="0"/>
    </xf>
    <xf numFmtId="0" fontId="2" fillId="2" borderId="39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textRotation="90" wrapText="1"/>
    </xf>
    <xf numFmtId="44" fontId="9" fillId="2" borderId="39" xfId="2" applyFont="1" applyFill="1" applyBorder="1" applyAlignment="1">
      <alignment horizontal="right" vertical="center"/>
    </xf>
    <xf numFmtId="164" fontId="9" fillId="2" borderId="39" xfId="2" applyNumberFormat="1" applyFont="1" applyFill="1" applyBorder="1" applyAlignment="1">
      <alignment vertical="center"/>
    </xf>
    <xf numFmtId="164" fontId="9" fillId="2" borderId="39" xfId="2" applyNumberFormat="1" applyFont="1" applyFill="1" applyBorder="1" applyAlignment="1">
      <alignment horizontal="center" vertical="center"/>
    </xf>
    <xf numFmtId="44" fontId="9" fillId="2" borderId="39" xfId="2" applyFont="1" applyFill="1" applyBorder="1" applyAlignment="1" applyProtection="1">
      <alignment horizontal="center" vertical="center" wrapText="1"/>
      <protection locked="0"/>
    </xf>
    <xf numFmtId="14" fontId="9" fillId="2" borderId="39" xfId="2" applyNumberFormat="1" applyFont="1" applyFill="1" applyBorder="1" applyAlignment="1">
      <alignment horizontal="center" vertical="center"/>
    </xf>
    <xf numFmtId="0" fontId="10" fillId="2" borderId="39" xfId="0" applyFont="1" applyFill="1" applyBorder="1" applyAlignment="1" applyProtection="1">
      <alignment horizontal="center" vertical="center"/>
      <protection locked="0"/>
    </xf>
    <xf numFmtId="0" fontId="14" fillId="2" borderId="39" xfId="0" applyFont="1" applyFill="1" applyBorder="1" applyAlignment="1">
      <alignment horizontal="left" vertical="center" wrapText="1"/>
    </xf>
    <xf numFmtId="0" fontId="19" fillId="2" borderId="39" xfId="0" applyFont="1" applyFill="1" applyBorder="1" applyAlignment="1" applyProtection="1">
      <alignment horizontal="center" vertical="center" wrapText="1"/>
      <protection locked="0"/>
    </xf>
    <xf numFmtId="0" fontId="29" fillId="6" borderId="39" xfId="0" applyFont="1" applyFill="1" applyBorder="1" applyAlignment="1" applyProtection="1">
      <alignment horizontal="center" vertical="center" wrapText="1"/>
      <protection locked="0"/>
    </xf>
    <xf numFmtId="0" fontId="19" fillId="2" borderId="39" xfId="0" applyFont="1" applyFill="1" applyBorder="1" applyAlignment="1" applyProtection="1">
      <alignment horizontal="center" vertical="center" wrapText="1"/>
      <protection locked="0"/>
    </xf>
    <xf numFmtId="0" fontId="30" fillId="2" borderId="39" xfId="0" applyFont="1" applyFill="1" applyBorder="1" applyAlignment="1">
      <alignment horizontal="center" vertical="center" wrapText="1"/>
    </xf>
    <xf numFmtId="44" fontId="2" fillId="2" borderId="39" xfId="2" applyFont="1" applyFill="1" applyBorder="1" applyAlignment="1">
      <alignment horizontal="right" vertical="center"/>
    </xf>
    <xf numFmtId="0" fontId="2" fillId="2" borderId="39" xfId="0" applyFont="1" applyFill="1" applyBorder="1" applyAlignment="1">
      <alignment vertical="center" wrapText="1"/>
    </xf>
    <xf numFmtId="0" fontId="32" fillId="2" borderId="39" xfId="0" applyFont="1" applyFill="1" applyBorder="1" applyAlignment="1">
      <alignment vertical="center" wrapText="1"/>
    </xf>
    <xf numFmtId="0" fontId="19" fillId="2" borderId="39" xfId="0" applyFont="1" applyFill="1" applyBorder="1" applyAlignment="1" applyProtection="1">
      <alignment vertical="center" wrapText="1"/>
      <protection locked="0"/>
    </xf>
    <xf numFmtId="0" fontId="31" fillId="2" borderId="39" xfId="0" applyFont="1" applyFill="1" applyBorder="1" applyAlignment="1">
      <alignment horizontal="center" vertical="center" wrapText="1"/>
    </xf>
    <xf numFmtId="164" fontId="2" fillId="2" borderId="39" xfId="2" applyNumberFormat="1" applyFont="1" applyFill="1" applyBorder="1" applyAlignment="1" applyProtection="1">
      <alignment vertical="center" wrapText="1"/>
      <protection locked="0"/>
    </xf>
    <xf numFmtId="44" fontId="2" fillId="2" borderId="39" xfId="2" applyFont="1" applyFill="1" applyBorder="1" applyAlignment="1">
      <alignment horizontal="center" vertical="center" wrapText="1"/>
    </xf>
    <xf numFmtId="44" fontId="32" fillId="2" borderId="39" xfId="2" applyFont="1" applyFill="1" applyBorder="1" applyAlignment="1">
      <alignment vertical="center"/>
    </xf>
    <xf numFmtId="0" fontId="36" fillId="2" borderId="39" xfId="0" applyFont="1" applyFill="1" applyBorder="1" applyAlignment="1">
      <alignment vertical="center" textRotation="255"/>
    </xf>
    <xf numFmtId="0" fontId="9" fillId="2" borderId="39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36" fillId="2" borderId="39" xfId="0" applyFont="1" applyFill="1" applyBorder="1" applyAlignment="1">
      <alignment horizontal="center" vertical="center" textRotation="255"/>
    </xf>
    <xf numFmtId="0" fontId="9" fillId="2" borderId="39" xfId="0" applyFont="1" applyFill="1" applyBorder="1" applyAlignment="1">
      <alignment horizontal="center" vertical="center" wrapText="1"/>
    </xf>
    <xf numFmtId="0" fontId="36" fillId="2" borderId="39" xfId="0" applyFont="1" applyFill="1" applyBorder="1" applyAlignment="1">
      <alignment horizontal="left" vertical="center" wrapText="1"/>
    </xf>
    <xf numFmtId="0" fontId="37" fillId="6" borderId="39" xfId="0" applyFont="1" applyFill="1" applyBorder="1" applyAlignment="1" applyProtection="1">
      <alignment horizontal="center" vertical="center" wrapText="1"/>
      <protection locked="0"/>
    </xf>
    <xf numFmtId="44" fontId="2" fillId="2" borderId="39" xfId="2" applyFont="1" applyFill="1" applyBorder="1" applyAlignment="1">
      <alignment horizontal="center" vertical="center"/>
    </xf>
    <xf numFmtId="0" fontId="0" fillId="2" borderId="39" xfId="0" applyFill="1" applyBorder="1" applyAlignment="1" applyProtection="1">
      <alignment vertical="center"/>
      <protection locked="0"/>
    </xf>
    <xf numFmtId="0" fontId="0" fillId="2" borderId="39" xfId="0" applyFill="1" applyBorder="1" applyProtection="1">
      <protection locked="0"/>
    </xf>
    <xf numFmtId="0" fontId="10" fillId="2" borderId="39" xfId="0" applyFont="1" applyFill="1" applyBorder="1" applyAlignment="1" applyProtection="1">
      <alignment horizontal="center" vertical="center"/>
      <protection locked="0"/>
    </xf>
    <xf numFmtId="0" fontId="10" fillId="2" borderId="39" xfId="0" applyFont="1" applyFill="1" applyBorder="1" applyAlignment="1" applyProtection="1">
      <alignment vertical="center" wrapText="1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  <xf numFmtId="44" fontId="19" fillId="2" borderId="41" xfId="2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left" vertical="center" wrapText="1"/>
    </xf>
    <xf numFmtId="0" fontId="19" fillId="2" borderId="41" xfId="0" applyFont="1" applyFill="1" applyBorder="1" applyAlignment="1">
      <alignment horizontal="center" vertical="center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>
      <alignment horizontal="center" vertical="center" textRotation="90" wrapText="1"/>
    </xf>
    <xf numFmtId="164" fontId="2" fillId="2" borderId="41" xfId="2" applyNumberFormat="1" applyFont="1" applyFill="1" applyBorder="1" applyAlignment="1" applyProtection="1">
      <alignment horizontal="center" vertical="center" wrapText="1"/>
      <protection locked="0"/>
    </xf>
    <xf numFmtId="44" fontId="28" fillId="2" borderId="41" xfId="2" applyFont="1" applyFill="1" applyBorder="1" applyAlignment="1">
      <alignment vertical="center"/>
    </xf>
    <xf numFmtId="164" fontId="2" fillId="2" borderId="41" xfId="2" applyNumberFormat="1" applyFont="1" applyFill="1" applyBorder="1" applyAlignment="1">
      <alignment vertical="center"/>
    </xf>
    <xf numFmtId="164" fontId="2" fillId="2" borderId="41" xfId="2" applyNumberFormat="1" applyFont="1" applyFill="1" applyBorder="1" applyAlignment="1">
      <alignment horizontal="center" vertical="center"/>
    </xf>
    <xf numFmtId="44" fontId="2" fillId="2" borderId="41" xfId="2" applyFont="1" applyFill="1" applyBorder="1" applyAlignment="1" applyProtection="1">
      <alignment horizontal="center" vertical="center" wrapText="1"/>
      <protection locked="0"/>
    </xf>
    <xf numFmtId="165" fontId="2" fillId="2" borderId="41" xfId="0" applyNumberFormat="1" applyFont="1" applyFill="1" applyBorder="1" applyAlignment="1">
      <alignment horizontal="center" vertical="center"/>
    </xf>
    <xf numFmtId="43" fontId="19" fillId="2" borderId="41" xfId="1" applyFont="1" applyFill="1" applyBorder="1" applyAlignment="1">
      <alignment horizontal="center" vertical="center" wrapText="1"/>
    </xf>
    <xf numFmtId="9" fontId="2" fillId="2" borderId="41" xfId="1" applyNumberFormat="1" applyFont="1" applyFill="1" applyBorder="1" applyAlignment="1" applyProtection="1">
      <alignment horizontal="center" vertical="center"/>
      <protection locked="0"/>
    </xf>
    <xf numFmtId="44" fontId="28" fillId="2" borderId="41" xfId="2" applyFont="1" applyFill="1" applyBorder="1" applyAlignment="1">
      <alignment horizontal="center" vertical="center"/>
    </xf>
    <xf numFmtId="44" fontId="2" fillId="2" borderId="42" xfId="2" applyFont="1" applyFill="1" applyBorder="1" applyAlignment="1" applyProtection="1">
      <alignment horizontal="center" vertical="center" wrapText="1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44" fontId="2" fillId="2" borderId="44" xfId="2" applyFont="1" applyFill="1" applyBorder="1" applyAlignment="1" applyProtection="1">
      <alignment horizontal="center" vertical="center" wrapText="1"/>
      <protection locked="0"/>
    </xf>
    <xf numFmtId="0" fontId="29" fillId="4" borderId="43" xfId="0" applyFont="1" applyFill="1" applyBorder="1" applyAlignment="1" applyProtection="1">
      <alignment horizontal="center" vertical="center" wrapText="1"/>
      <protection locked="0"/>
    </xf>
    <xf numFmtId="0" fontId="29" fillId="4" borderId="44" xfId="0" applyFont="1" applyFill="1" applyBorder="1" applyAlignment="1" applyProtection="1">
      <alignment horizontal="center" vertical="center" wrapText="1"/>
      <protection locked="0"/>
    </xf>
    <xf numFmtId="0" fontId="19" fillId="2" borderId="43" xfId="0" applyFont="1" applyFill="1" applyBorder="1" applyAlignment="1" applyProtection="1">
      <alignment horizontal="center" vertical="center"/>
      <protection locked="0"/>
    </xf>
    <xf numFmtId="44" fontId="9" fillId="2" borderId="44" xfId="2" applyFont="1" applyFill="1" applyBorder="1" applyAlignment="1" applyProtection="1">
      <alignment horizontal="center" vertical="center" wrapText="1"/>
      <protection locked="0"/>
    </xf>
    <xf numFmtId="44" fontId="9" fillId="2" borderId="44" xfId="2" applyFont="1" applyFill="1" applyBorder="1" applyAlignment="1" applyProtection="1">
      <alignment horizontal="center" vertical="center" wrapText="1"/>
      <protection locked="0"/>
    </xf>
    <xf numFmtId="0" fontId="10" fillId="2" borderId="43" xfId="0" applyFont="1" applyFill="1" applyBorder="1" applyAlignment="1" applyProtection="1">
      <alignment horizontal="center" vertical="center"/>
      <protection locked="0"/>
    </xf>
    <xf numFmtId="0" fontId="29" fillId="6" borderId="43" xfId="0" applyFont="1" applyFill="1" applyBorder="1" applyAlignment="1" applyProtection="1">
      <alignment horizontal="center" vertical="center" wrapText="1"/>
      <protection locked="0"/>
    </xf>
    <xf numFmtId="0" fontId="29" fillId="6" borderId="44" xfId="0" applyFont="1" applyFill="1" applyBorder="1" applyAlignment="1" applyProtection="1">
      <alignment horizontal="center" vertical="center" wrapText="1"/>
      <protection locked="0"/>
    </xf>
    <xf numFmtId="44" fontId="9" fillId="2" borderId="44" xfId="2" applyFont="1" applyFill="1" applyBorder="1" applyAlignment="1" applyProtection="1">
      <alignment vertical="center" wrapText="1"/>
      <protection locked="0"/>
    </xf>
    <xf numFmtId="0" fontId="19" fillId="2" borderId="43" xfId="0" applyFont="1" applyFill="1" applyBorder="1" applyAlignment="1" applyProtection="1">
      <alignment horizontal="center" vertical="center"/>
      <protection locked="0"/>
    </xf>
    <xf numFmtId="0" fontId="37" fillId="6" borderId="43" xfId="0" applyFont="1" applyFill="1" applyBorder="1" applyAlignment="1" applyProtection="1">
      <alignment horizontal="center" vertical="center" wrapText="1"/>
      <protection locked="0"/>
    </xf>
    <xf numFmtId="0" fontId="37" fillId="6" borderId="44" xfId="0" applyFont="1" applyFill="1" applyBorder="1" applyAlignment="1" applyProtection="1">
      <alignment horizontal="center" vertical="center" wrapText="1"/>
      <protection locked="0"/>
    </xf>
    <xf numFmtId="0" fontId="19" fillId="2" borderId="45" xfId="0" applyFont="1" applyFill="1" applyBorder="1" applyAlignment="1" applyProtection="1">
      <alignment horizontal="center" vertical="center"/>
      <protection locked="0"/>
    </xf>
    <xf numFmtId="0" fontId="36" fillId="2" borderId="46" xfId="0" applyFont="1" applyFill="1" applyBorder="1" applyAlignment="1">
      <alignment vertical="center" textRotation="255"/>
    </xf>
    <xf numFmtId="0" fontId="2" fillId="2" borderId="46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 applyProtection="1">
      <alignment horizontal="center" vertical="center"/>
      <protection locked="0"/>
    </xf>
    <xf numFmtId="0" fontId="19" fillId="2" borderId="46" xfId="0" applyFont="1" applyFill="1" applyBorder="1" applyAlignment="1" applyProtection="1">
      <alignment horizontal="center" vertical="center"/>
      <protection locked="0"/>
    </xf>
    <xf numFmtId="0" fontId="10" fillId="2" borderId="46" xfId="0" applyFont="1" applyFill="1" applyBorder="1" applyAlignment="1" applyProtection="1">
      <alignment vertical="center" wrapText="1"/>
      <protection locked="0"/>
    </xf>
    <xf numFmtId="0" fontId="19" fillId="2" borderId="46" xfId="0" applyFont="1" applyFill="1" applyBorder="1" applyAlignment="1" applyProtection="1">
      <alignment horizontal="center" vertical="center" wrapText="1"/>
      <protection locked="0"/>
    </xf>
    <xf numFmtId="0" fontId="9" fillId="2" borderId="46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textRotation="90" wrapText="1"/>
    </xf>
    <xf numFmtId="164" fontId="2" fillId="2" borderId="46" xfId="2" applyNumberFormat="1" applyFont="1" applyFill="1" applyBorder="1" applyAlignment="1" applyProtection="1">
      <alignment horizontal="center" vertical="center" wrapText="1"/>
      <protection locked="0"/>
    </xf>
    <xf numFmtId="44" fontId="2" fillId="2" borderId="46" xfId="2" applyFont="1" applyFill="1" applyBorder="1" applyAlignment="1">
      <alignment horizontal="right" vertical="center"/>
    </xf>
    <xf numFmtId="164" fontId="9" fillId="2" borderId="46" xfId="2" applyNumberFormat="1" applyFont="1" applyFill="1" applyBorder="1" applyAlignment="1">
      <alignment vertical="center"/>
    </xf>
    <xf numFmtId="164" fontId="9" fillId="2" borderId="46" xfId="2" applyNumberFormat="1" applyFont="1" applyFill="1" applyBorder="1" applyAlignment="1">
      <alignment horizontal="center" vertical="center"/>
    </xf>
    <xf numFmtId="44" fontId="2" fillId="2" borderId="46" xfId="2" applyFont="1" applyFill="1" applyBorder="1" applyAlignment="1" applyProtection="1">
      <alignment horizontal="center" vertical="center" wrapText="1"/>
      <protection locked="0"/>
    </xf>
    <xf numFmtId="165" fontId="2" fillId="2" borderId="46" xfId="0" applyNumberFormat="1" applyFont="1" applyFill="1" applyBorder="1" applyAlignment="1">
      <alignment horizontal="center" vertical="center"/>
    </xf>
    <xf numFmtId="43" fontId="10" fillId="2" borderId="46" xfId="1" applyFont="1" applyFill="1" applyBorder="1" applyAlignment="1">
      <alignment horizontal="center" vertical="center" wrapText="1"/>
    </xf>
    <xf numFmtId="9" fontId="2" fillId="2" borderId="46" xfId="1" applyNumberFormat="1" applyFont="1" applyFill="1" applyBorder="1" applyAlignment="1" applyProtection="1">
      <alignment horizontal="center" vertical="center"/>
      <protection locked="0"/>
    </xf>
    <xf numFmtId="44" fontId="9" fillId="2" borderId="46" xfId="2" applyFont="1" applyFill="1" applyBorder="1" applyAlignment="1" applyProtection="1">
      <alignment horizontal="center" vertical="center" wrapText="1"/>
      <protection locked="0"/>
    </xf>
    <xf numFmtId="44" fontId="9" fillId="2" borderId="47" xfId="2" applyFont="1" applyFill="1" applyBorder="1" applyAlignment="1" applyProtection="1">
      <alignment horizontal="center" vertical="center" wrapText="1"/>
      <protection locked="0"/>
    </xf>
    <xf numFmtId="0" fontId="41" fillId="2" borderId="43" xfId="0" applyFont="1" applyFill="1" applyBorder="1" applyAlignment="1" applyProtection="1">
      <alignment horizontal="center" vertical="center"/>
      <protection locked="0"/>
    </xf>
    <xf numFmtId="0" fontId="40" fillId="2" borderId="39" xfId="0" applyFont="1" applyFill="1" applyBorder="1" applyAlignment="1" applyProtection="1">
      <alignment vertical="center" wrapText="1"/>
      <protection locked="0"/>
    </xf>
    <xf numFmtId="0" fontId="24" fillId="2" borderId="39" xfId="0" applyFont="1" applyFill="1" applyBorder="1" applyAlignment="1">
      <alignment horizontal="left" vertical="center" wrapText="1"/>
    </xf>
    <xf numFmtId="0" fontId="37" fillId="6" borderId="49" xfId="0" applyFont="1" applyFill="1" applyBorder="1" applyAlignment="1" applyProtection="1">
      <alignment horizontal="center" vertical="center" wrapText="1"/>
      <protection locked="0"/>
    </xf>
    <xf numFmtId="0" fontId="37" fillId="6" borderId="50" xfId="0" applyFont="1" applyFill="1" applyBorder="1" applyAlignment="1" applyProtection="1">
      <alignment horizontal="center" vertical="center" wrapText="1"/>
      <protection locked="0"/>
    </xf>
    <xf numFmtId="0" fontId="10" fillId="2" borderId="41" xfId="0" applyFont="1" applyFill="1" applyBorder="1" applyAlignment="1" applyProtection="1">
      <alignment vertical="center" wrapText="1"/>
      <protection locked="0"/>
    </xf>
    <xf numFmtId="0" fontId="19" fillId="2" borderId="41" xfId="0" applyFont="1" applyFill="1" applyBorder="1" applyAlignment="1" applyProtection="1">
      <alignment horizontal="center" vertical="center" wrapText="1"/>
      <protection locked="0"/>
    </xf>
    <xf numFmtId="0" fontId="9" fillId="2" borderId="41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textRotation="90" wrapText="1"/>
    </xf>
    <xf numFmtId="164" fontId="2" fillId="2" borderId="41" xfId="2" applyNumberFormat="1" applyFont="1" applyFill="1" applyBorder="1" applyAlignment="1" applyProtection="1">
      <alignment horizontal="center" vertical="center" wrapText="1"/>
      <protection locked="0"/>
    </xf>
    <xf numFmtId="44" fontId="2" fillId="2" borderId="41" xfId="2" applyFont="1" applyFill="1" applyBorder="1" applyAlignment="1">
      <alignment horizontal="right" vertical="center"/>
    </xf>
    <xf numFmtId="164" fontId="9" fillId="2" borderId="41" xfId="2" applyNumberFormat="1" applyFont="1" applyFill="1" applyBorder="1" applyAlignment="1">
      <alignment horizontal="center" vertical="center"/>
    </xf>
    <xf numFmtId="43" fontId="10" fillId="2" borderId="41" xfId="1" applyFont="1" applyFill="1" applyBorder="1" applyAlignment="1">
      <alignment horizontal="center" vertical="center" wrapText="1"/>
    </xf>
    <xf numFmtId="9" fontId="2" fillId="2" borderId="41" xfId="1" applyNumberFormat="1" applyFont="1" applyFill="1" applyBorder="1" applyAlignment="1" applyProtection="1">
      <alignment horizontal="center" vertical="center"/>
      <protection locked="0"/>
    </xf>
    <xf numFmtId="44" fontId="2" fillId="2" borderId="41" xfId="2" applyFont="1" applyFill="1" applyBorder="1" applyAlignment="1">
      <alignment horizontal="center" vertical="center"/>
    </xf>
    <xf numFmtId="44" fontId="9" fillId="2" borderId="41" xfId="2" applyFont="1" applyFill="1" applyBorder="1" applyAlignment="1" applyProtection="1">
      <alignment horizontal="center" vertical="center" wrapText="1"/>
      <protection locked="0"/>
    </xf>
    <xf numFmtId="44" fontId="9" fillId="2" borderId="42" xfId="2" applyFont="1" applyFill="1" applyBorder="1" applyAlignment="1" applyProtection="1">
      <alignment horizontal="center" vertical="center" wrapText="1"/>
      <protection locked="0"/>
    </xf>
    <xf numFmtId="0" fontId="24" fillId="2" borderId="46" xfId="0" applyFont="1" applyFill="1" applyBorder="1" applyAlignment="1">
      <alignment horizontal="left" vertical="center" wrapText="1"/>
    </xf>
    <xf numFmtId="0" fontId="37" fillId="6" borderId="48" xfId="0" applyFont="1" applyFill="1" applyBorder="1" applyAlignment="1" applyProtection="1">
      <alignment horizontal="center" vertical="center" wrapText="1"/>
      <protection locked="0"/>
    </xf>
    <xf numFmtId="0" fontId="41" fillId="2" borderId="40" xfId="0" applyFont="1" applyFill="1" applyBorder="1" applyAlignment="1" applyProtection="1">
      <alignment horizontal="center" vertical="center"/>
      <protection locked="0"/>
    </xf>
    <xf numFmtId="0" fontId="36" fillId="2" borderId="41" xfId="0" applyFont="1" applyFill="1" applyBorder="1" applyAlignment="1">
      <alignment horizontal="center" vertical="center" textRotation="255"/>
    </xf>
    <xf numFmtId="0" fontId="10" fillId="2" borderId="41" xfId="0" applyFont="1" applyFill="1" applyBorder="1" applyAlignment="1" applyProtection="1">
      <alignment horizontal="center" vertical="center"/>
      <protection locked="0"/>
    </xf>
    <xf numFmtId="0" fontId="19" fillId="2" borderId="41" xfId="0" applyFont="1" applyFill="1" applyBorder="1" applyAlignment="1" applyProtection="1">
      <alignment horizontal="center" vertical="center"/>
      <protection locked="0"/>
    </xf>
  </cellXfs>
  <cellStyles count="7">
    <cellStyle name="Millares" xfId="1" builtinId="3"/>
    <cellStyle name="Moneda" xfId="2" builtinId="4"/>
    <cellStyle name="Moneda 2" xfId="3" xr:uid="{00000000-0005-0000-0000-000002000000}"/>
    <cellStyle name="Moneda 2 2" xfId="4" xr:uid="{00000000-0005-0000-0000-000003000000}"/>
    <cellStyle name="Moneda 4" xfId="5" xr:uid="{00000000-0005-0000-0000-000004000000}"/>
    <cellStyle name="Moneda 4 2" xfId="6" xr:uid="{00000000-0005-0000-0000-000005000000}"/>
    <cellStyle name="Normal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674915</xdr:colOff>
      <xdr:row>3</xdr:row>
      <xdr:rowOff>285748</xdr:rowOff>
    </xdr:from>
    <xdr:to>
      <xdr:col>19</xdr:col>
      <xdr:colOff>148208</xdr:colOff>
      <xdr:row>4</xdr:row>
      <xdr:rowOff>23291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9C0B928-ADA1-4A84-8F92-D93BF63B8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7343" y="2179862"/>
          <a:ext cx="24162093" cy="363481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751116</xdr:colOff>
      <xdr:row>1</xdr:row>
      <xdr:rowOff>38100</xdr:rowOff>
    </xdr:from>
    <xdr:to>
      <xdr:col>13</xdr:col>
      <xdr:colOff>689884</xdr:colOff>
      <xdr:row>3</xdr:row>
      <xdr:rowOff>102047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6A8DAD-5723-4CEE-BAE3-6B11EB304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0944" y="179614"/>
          <a:ext cx="6807654" cy="1323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3</xdr:row>
      <xdr:rowOff>1123950</xdr:rowOff>
    </xdr:from>
    <xdr:to>
      <xdr:col>19</xdr:col>
      <xdr:colOff>140041</xdr:colOff>
      <xdr:row>3</xdr:row>
      <xdr:rowOff>1204391</xdr:rowOff>
    </xdr:to>
    <xdr:pic>
      <xdr:nvPicPr>
        <xdr:cNvPr id="41432" name="Imagen 2">
          <a:extLst>
            <a:ext uri="{FF2B5EF4-FFF2-40B4-BE49-F238E27FC236}">
              <a16:creationId xmlns:a16="http://schemas.microsoft.com/office/drawing/2014/main" id="{00000000-0008-0000-0000-0000D8A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7900" y="1581150"/>
          <a:ext cx="17967960" cy="76200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293915</xdr:colOff>
      <xdr:row>1</xdr:row>
      <xdr:rowOff>38100</xdr:rowOff>
    </xdr:from>
    <xdr:to>
      <xdr:col>13</xdr:col>
      <xdr:colOff>685800</xdr:colOff>
      <xdr:row>3</xdr:row>
      <xdr:rowOff>940412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73743" y="179614"/>
          <a:ext cx="7260771" cy="11839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3</xdr:row>
      <xdr:rowOff>1123950</xdr:rowOff>
    </xdr:from>
    <xdr:to>
      <xdr:col>17</xdr:col>
      <xdr:colOff>329272</xdr:colOff>
      <xdr:row>4</xdr:row>
      <xdr:rowOff>80441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122BD53-6804-489A-B711-A7F2FFC6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725" y="1552575"/>
          <a:ext cx="17875591" cy="80441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292553</xdr:colOff>
      <xdr:row>1</xdr:row>
      <xdr:rowOff>38100</xdr:rowOff>
    </xdr:from>
    <xdr:to>
      <xdr:col>12</xdr:col>
      <xdr:colOff>365927</xdr:colOff>
      <xdr:row>3</xdr:row>
      <xdr:rowOff>1013627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8216D6-1B8A-4694-A3F2-7B26A340A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72381" y="179614"/>
          <a:ext cx="7468961" cy="12613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5394324</xdr:colOff>
      <xdr:row>3</xdr:row>
      <xdr:rowOff>991959</xdr:rowOff>
    </xdr:from>
    <xdr:to>
      <xdr:col>15</xdr:col>
      <xdr:colOff>709241</xdr:colOff>
      <xdr:row>4</xdr:row>
      <xdr:rowOff>453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8F994AC-5C52-4855-8E7B-DA9D9B61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6039" y="1427387"/>
          <a:ext cx="17907766" cy="317048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7</xdr:col>
      <xdr:colOff>1877786</xdr:colOff>
      <xdr:row>0</xdr:row>
      <xdr:rowOff>93437</xdr:rowOff>
    </xdr:from>
    <xdr:to>
      <xdr:col>12</xdr:col>
      <xdr:colOff>291421</xdr:colOff>
      <xdr:row>3</xdr:row>
      <xdr:rowOff>825498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88F163-562B-4F9C-99E9-792876238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71571" y="93437"/>
          <a:ext cx="7771270" cy="11674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2010165</xdr:colOff>
      <xdr:row>3</xdr:row>
      <xdr:rowOff>1694476</xdr:rowOff>
    </xdr:from>
    <xdr:to>
      <xdr:col>17</xdr:col>
      <xdr:colOff>864294</xdr:colOff>
      <xdr:row>5</xdr:row>
      <xdr:rowOff>63112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EC56CCA-8651-4F13-932E-FEFA801AB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4147" y="2121740"/>
          <a:ext cx="20869156" cy="242369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6</xdr:col>
      <xdr:colOff>313741</xdr:colOff>
      <xdr:row>0</xdr:row>
      <xdr:rowOff>100239</xdr:rowOff>
    </xdr:from>
    <xdr:to>
      <xdr:col>10</xdr:col>
      <xdr:colOff>3242745</xdr:colOff>
      <xdr:row>3</xdr:row>
      <xdr:rowOff>1435553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F7B8DE-5A75-49BA-A0E5-DC3064BA5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4784" y="100239"/>
          <a:ext cx="9237275" cy="17557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2010165</xdr:colOff>
      <xdr:row>3</xdr:row>
      <xdr:rowOff>1694476</xdr:rowOff>
    </xdr:from>
    <xdr:to>
      <xdr:col>17</xdr:col>
      <xdr:colOff>864314</xdr:colOff>
      <xdr:row>4</xdr:row>
      <xdr:rowOff>140691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4C910AC-6E32-4B6E-9FC5-1064F76F8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838" y="2114353"/>
          <a:ext cx="20860638" cy="237934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8</xdr:col>
      <xdr:colOff>466141</xdr:colOff>
      <xdr:row>0</xdr:row>
      <xdr:rowOff>89352</xdr:rowOff>
    </xdr:from>
    <xdr:to>
      <xdr:col>13</xdr:col>
      <xdr:colOff>611154</xdr:colOff>
      <xdr:row>3</xdr:row>
      <xdr:rowOff>1612207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D079D4-E418-4404-BD48-1FD4AC6A2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9599" y="89352"/>
          <a:ext cx="9245469" cy="19473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1938727</xdr:colOff>
      <xdr:row>3</xdr:row>
      <xdr:rowOff>1619250</xdr:rowOff>
    </xdr:from>
    <xdr:to>
      <xdr:col>17</xdr:col>
      <xdr:colOff>787341</xdr:colOff>
      <xdr:row>4</xdr:row>
      <xdr:rowOff>26148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8B59679-E3B1-4DDA-87FA-41F70DCD6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8772915" y="2047875"/>
          <a:ext cx="20880711" cy="218101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7</xdr:col>
      <xdr:colOff>1166812</xdr:colOff>
      <xdr:row>0</xdr:row>
      <xdr:rowOff>0</xdr:rowOff>
    </xdr:from>
    <xdr:to>
      <xdr:col>13</xdr:col>
      <xdr:colOff>500062</xdr:colOff>
      <xdr:row>3</xdr:row>
      <xdr:rowOff>1624375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B53A0D-AE1D-43D7-9567-2D37F8320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750" y="0"/>
          <a:ext cx="10382250" cy="20585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1938727</xdr:colOff>
      <xdr:row>3</xdr:row>
      <xdr:rowOff>1621971</xdr:rowOff>
    </xdr:from>
    <xdr:to>
      <xdr:col>17</xdr:col>
      <xdr:colOff>784571</xdr:colOff>
      <xdr:row>4</xdr:row>
      <xdr:rowOff>455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D130543-6B1E-47F7-A872-62BD59A05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9105155" y="2057399"/>
          <a:ext cx="20867691" cy="174172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</xdr:pic>
    <xdr:clientData/>
  </xdr:twoCellAnchor>
  <xdr:twoCellAnchor editAs="oneCell">
    <xdr:from>
      <xdr:col>7</xdr:col>
      <xdr:colOff>689428</xdr:colOff>
      <xdr:row>0</xdr:row>
      <xdr:rowOff>100239</xdr:rowOff>
    </xdr:from>
    <xdr:to>
      <xdr:col>12</xdr:col>
      <xdr:colOff>1473153</xdr:colOff>
      <xdr:row>3</xdr:row>
      <xdr:rowOff>1525360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3DE9AC-0FBD-48D9-8073-0FF06CE3F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9143" y="100239"/>
          <a:ext cx="10150928" cy="1860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X17"/>
  <sheetViews>
    <sheetView zoomScale="50" zoomScaleNormal="50" workbookViewId="0">
      <selection activeCell="O22" sqref="O22"/>
    </sheetView>
  </sheetViews>
  <sheetFormatPr baseColWidth="10" defaultRowHeight="49.5" customHeight="1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5" customWidth="1"/>
    <col min="5" max="5" width="19.5703125" style="5" customWidth="1"/>
    <col min="6" max="6" width="36.42578125" style="1" customWidth="1"/>
    <col min="7" max="7" width="23.28515625" style="1" customWidth="1"/>
    <col min="8" max="8" width="29.28515625" style="4" customWidth="1"/>
    <col min="9" max="9" width="22.42578125" style="1" customWidth="1"/>
    <col min="10" max="12" width="19.5703125" style="1" customWidth="1"/>
    <col min="13" max="13" width="21.710937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0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49.5" customHeight="1" x14ac:dyDescent="0.2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11"/>
    </row>
    <row r="2" spans="1:24" ht="49.5" customHeight="1" x14ac:dyDescent="0.25">
      <c r="A2" s="257"/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12"/>
    </row>
    <row r="3" spans="1:24" ht="49.5" customHeight="1" x14ac:dyDescent="0.25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12"/>
    </row>
    <row r="4" spans="1:24" ht="49.5" customHeight="1" x14ac:dyDescent="0.25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12"/>
    </row>
    <row r="5" spans="1:24" ht="49.5" customHeight="1" x14ac:dyDescent="0.25">
      <c r="A5" s="258" t="s">
        <v>26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13"/>
    </row>
    <row r="6" spans="1:24" ht="49.5" customHeight="1" x14ac:dyDescent="0.3">
      <c r="A6" s="34"/>
      <c r="B6" s="35"/>
      <c r="C6" s="36"/>
      <c r="D6" s="37"/>
      <c r="E6" s="37"/>
      <c r="F6" s="35"/>
      <c r="G6" s="35"/>
      <c r="H6" s="36"/>
      <c r="I6" s="35"/>
      <c r="J6" s="35"/>
      <c r="K6" s="35"/>
      <c r="L6" s="35"/>
      <c r="M6" s="35"/>
      <c r="N6" s="38"/>
      <c r="O6" s="39"/>
      <c r="P6" s="35"/>
      <c r="Q6" s="36"/>
      <c r="R6" s="35"/>
      <c r="S6" s="40"/>
      <c r="T6" s="36"/>
      <c r="U6" s="41"/>
      <c r="V6" s="259" t="s">
        <v>0</v>
      </c>
      <c r="W6" s="259" t="s">
        <v>1</v>
      </c>
      <c r="X6" s="14"/>
    </row>
    <row r="7" spans="1:24" ht="49.5" customHeight="1" x14ac:dyDescent="0.3">
      <c r="A7" s="34"/>
      <c r="B7" s="35"/>
      <c r="C7" s="36"/>
      <c r="D7" s="37"/>
      <c r="E7" s="37"/>
      <c r="F7" s="35"/>
      <c r="G7" s="35"/>
      <c r="H7" s="36"/>
      <c r="I7" s="35"/>
      <c r="J7" s="35"/>
      <c r="K7" s="35"/>
      <c r="L7" s="35"/>
      <c r="M7" s="35"/>
      <c r="N7" s="38"/>
      <c r="O7" s="39"/>
      <c r="P7" s="35"/>
      <c r="Q7" s="36"/>
      <c r="R7" s="35"/>
      <c r="S7" s="40"/>
      <c r="T7" s="36"/>
      <c r="U7" s="41"/>
      <c r="V7" s="259"/>
      <c r="W7" s="259"/>
      <c r="X7" s="15"/>
    </row>
    <row r="8" spans="1:24" ht="49.5" customHeight="1" x14ac:dyDescent="0.25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10"/>
    </row>
    <row r="9" spans="1:24" ht="49.5" customHeight="1" x14ac:dyDescent="0.25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10"/>
    </row>
    <row r="10" spans="1:24" s="2" customFormat="1" ht="49.5" customHeight="1" x14ac:dyDescent="0.25">
      <c r="A10" s="261" t="s">
        <v>4</v>
      </c>
      <c r="B10" s="261" t="s">
        <v>2</v>
      </c>
      <c r="C10" s="261" t="s">
        <v>5</v>
      </c>
      <c r="D10" s="255" t="s">
        <v>6</v>
      </c>
      <c r="E10" s="256" t="s">
        <v>7</v>
      </c>
      <c r="F10" s="261" t="s">
        <v>8</v>
      </c>
      <c r="G10" s="261" t="s">
        <v>9</v>
      </c>
      <c r="H10" s="261" t="s">
        <v>10</v>
      </c>
      <c r="I10" s="261" t="s">
        <v>11</v>
      </c>
      <c r="J10" s="261" t="s">
        <v>12</v>
      </c>
      <c r="K10" s="261" t="s">
        <v>13</v>
      </c>
      <c r="L10" s="261" t="s">
        <v>14</v>
      </c>
      <c r="M10" s="261" t="s">
        <v>15</v>
      </c>
      <c r="N10" s="265" t="s">
        <v>16</v>
      </c>
      <c r="O10" s="266" t="s">
        <v>17</v>
      </c>
      <c r="P10" s="261" t="s">
        <v>18</v>
      </c>
      <c r="Q10" s="261" t="s">
        <v>19</v>
      </c>
      <c r="R10" s="261" t="s">
        <v>20</v>
      </c>
      <c r="S10" s="262" t="s">
        <v>21</v>
      </c>
      <c r="T10" s="261" t="s">
        <v>22</v>
      </c>
      <c r="U10" s="261"/>
      <c r="V10" s="261" t="s">
        <v>24</v>
      </c>
      <c r="W10" s="263" t="s">
        <v>25</v>
      </c>
      <c r="X10" s="16"/>
    </row>
    <row r="11" spans="1:24" s="2" customFormat="1" ht="49.5" customHeight="1" x14ac:dyDescent="0.25">
      <c r="A11" s="261"/>
      <c r="B11" s="261"/>
      <c r="C11" s="261"/>
      <c r="D11" s="255"/>
      <c r="E11" s="256"/>
      <c r="F11" s="261"/>
      <c r="G11" s="261"/>
      <c r="H11" s="261"/>
      <c r="I11" s="261"/>
      <c r="J11" s="261"/>
      <c r="K11" s="261"/>
      <c r="L11" s="261"/>
      <c r="M11" s="261"/>
      <c r="N11" s="265"/>
      <c r="O11" s="266"/>
      <c r="P11" s="261"/>
      <c r="Q11" s="261"/>
      <c r="R11" s="261"/>
      <c r="S11" s="262"/>
      <c r="T11" s="42" t="s">
        <v>23</v>
      </c>
      <c r="U11" s="43" t="s">
        <v>3</v>
      </c>
      <c r="V11" s="261"/>
      <c r="W11" s="263"/>
      <c r="X11" s="16"/>
    </row>
    <row r="12" spans="1:24" s="3" customFormat="1" ht="49.5" customHeight="1" thickBot="1" x14ac:dyDescent="0.3">
      <c r="A12" s="264" t="s">
        <v>47</v>
      </c>
      <c r="B12" s="264"/>
      <c r="C12" s="264"/>
      <c r="D12" s="264"/>
      <c r="E12" s="264"/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17"/>
    </row>
    <row r="13" spans="1:24" s="6" customFormat="1" ht="129.75" customHeight="1" x14ac:dyDescent="0.2">
      <c r="A13" s="59">
        <v>1</v>
      </c>
      <c r="B13" s="60" t="s">
        <v>27</v>
      </c>
      <c r="C13" s="60" t="s">
        <v>30</v>
      </c>
      <c r="D13" s="61" t="s">
        <v>37</v>
      </c>
      <c r="E13" s="62">
        <v>6201</v>
      </c>
      <c r="F13" s="63" t="s">
        <v>38</v>
      </c>
      <c r="G13" s="60" t="s">
        <v>39</v>
      </c>
      <c r="H13" s="60" t="s">
        <v>40</v>
      </c>
      <c r="I13" s="64" t="s">
        <v>31</v>
      </c>
      <c r="J13" s="65" t="s">
        <v>30</v>
      </c>
      <c r="K13" s="64" t="s">
        <v>31</v>
      </c>
      <c r="L13" s="66">
        <v>39548</v>
      </c>
      <c r="M13" s="67" t="s">
        <v>28</v>
      </c>
      <c r="N13" s="68">
        <v>1980000</v>
      </c>
      <c r="O13" s="69">
        <v>46048</v>
      </c>
      <c r="P13" s="70">
        <v>46095</v>
      </c>
      <c r="Q13" s="71">
        <f>N13/S13</f>
        <v>1980000</v>
      </c>
      <c r="R13" s="72" t="s">
        <v>29</v>
      </c>
      <c r="S13" s="73">
        <v>1</v>
      </c>
      <c r="T13" s="74">
        <f>U13*100%/N13</f>
        <v>9.038304040404041E-2</v>
      </c>
      <c r="U13" s="75">
        <v>178958.42</v>
      </c>
      <c r="V13" s="76" t="s">
        <v>35</v>
      </c>
      <c r="W13" s="77" t="s">
        <v>36</v>
      </c>
      <c r="X13" s="19"/>
    </row>
    <row r="14" spans="1:24" s="6" customFormat="1" ht="141.75" customHeight="1" x14ac:dyDescent="0.2">
      <c r="A14" s="78">
        <v>2</v>
      </c>
      <c r="B14" s="269" t="s">
        <v>27</v>
      </c>
      <c r="C14" s="271" t="s">
        <v>30</v>
      </c>
      <c r="D14" s="273" t="s">
        <v>46</v>
      </c>
      <c r="E14" s="275" t="s">
        <v>101</v>
      </c>
      <c r="F14" s="18" t="s">
        <v>41</v>
      </c>
      <c r="G14" s="277" t="s">
        <v>42</v>
      </c>
      <c r="H14" s="277" t="s">
        <v>40</v>
      </c>
      <c r="I14" s="279" t="s">
        <v>31</v>
      </c>
      <c r="J14" s="271" t="s">
        <v>30</v>
      </c>
      <c r="K14" s="279" t="s">
        <v>31</v>
      </c>
      <c r="L14" s="281">
        <v>39548</v>
      </c>
      <c r="M14" s="283" t="s">
        <v>28</v>
      </c>
      <c r="N14" s="267">
        <v>6670334.46</v>
      </c>
      <c r="O14" s="287">
        <v>45670</v>
      </c>
      <c r="P14" s="289">
        <v>45754</v>
      </c>
      <c r="Q14" s="31">
        <v>4186473.72</v>
      </c>
      <c r="R14" s="291" t="s">
        <v>32</v>
      </c>
      <c r="S14" s="9">
        <v>2497.4699999999998</v>
      </c>
      <c r="T14" s="293">
        <f>U14*100%/N14</f>
        <v>0.82283643839952214</v>
      </c>
      <c r="U14" s="295">
        <v>5488594.25</v>
      </c>
      <c r="V14" s="297" t="s">
        <v>44</v>
      </c>
      <c r="W14" s="285" t="s">
        <v>45</v>
      </c>
      <c r="X14" s="20"/>
    </row>
    <row r="15" spans="1:24" s="6" customFormat="1" ht="49.5" customHeight="1" x14ac:dyDescent="0.2">
      <c r="A15" s="78">
        <v>3</v>
      </c>
      <c r="B15" s="269"/>
      <c r="C15" s="271"/>
      <c r="D15" s="273"/>
      <c r="E15" s="275"/>
      <c r="F15" s="52" t="s">
        <v>48</v>
      </c>
      <c r="G15" s="277"/>
      <c r="H15" s="277"/>
      <c r="I15" s="279"/>
      <c r="J15" s="271"/>
      <c r="K15" s="279"/>
      <c r="L15" s="281"/>
      <c r="M15" s="283"/>
      <c r="N15" s="267"/>
      <c r="O15" s="287"/>
      <c r="P15" s="289"/>
      <c r="Q15" s="31">
        <v>824569.22</v>
      </c>
      <c r="R15" s="291"/>
      <c r="S15" s="9">
        <v>983.81</v>
      </c>
      <c r="T15" s="293"/>
      <c r="U15" s="295"/>
      <c r="V15" s="297"/>
      <c r="W15" s="285"/>
      <c r="X15" s="22"/>
    </row>
    <row r="16" spans="1:24" s="6" customFormat="1" ht="49.5" customHeight="1" x14ac:dyDescent="0.2">
      <c r="A16" s="78">
        <v>4</v>
      </c>
      <c r="B16" s="269"/>
      <c r="C16" s="271"/>
      <c r="D16" s="273"/>
      <c r="E16" s="275"/>
      <c r="F16" s="52" t="s">
        <v>34</v>
      </c>
      <c r="G16" s="277"/>
      <c r="H16" s="277"/>
      <c r="I16" s="279"/>
      <c r="J16" s="271"/>
      <c r="K16" s="279"/>
      <c r="L16" s="281"/>
      <c r="M16" s="283"/>
      <c r="N16" s="267"/>
      <c r="O16" s="287"/>
      <c r="P16" s="289"/>
      <c r="Q16" s="31">
        <v>817647.95</v>
      </c>
      <c r="R16" s="291"/>
      <c r="S16" s="9">
        <v>538.94000000000005</v>
      </c>
      <c r="T16" s="293"/>
      <c r="U16" s="295"/>
      <c r="V16" s="297"/>
      <c r="W16" s="285"/>
      <c r="X16" s="22"/>
    </row>
    <row r="17" spans="1:24" s="6" customFormat="1" ht="49.5" customHeight="1" thickBot="1" x14ac:dyDescent="0.25">
      <c r="A17" s="80">
        <v>5</v>
      </c>
      <c r="B17" s="270"/>
      <c r="C17" s="272"/>
      <c r="D17" s="274"/>
      <c r="E17" s="276"/>
      <c r="F17" s="81" t="s">
        <v>33</v>
      </c>
      <c r="G17" s="278"/>
      <c r="H17" s="278"/>
      <c r="I17" s="280"/>
      <c r="J17" s="272"/>
      <c r="K17" s="280"/>
      <c r="L17" s="282"/>
      <c r="M17" s="284"/>
      <c r="N17" s="268"/>
      <c r="O17" s="288"/>
      <c r="P17" s="290"/>
      <c r="Q17" s="82">
        <v>841643.57</v>
      </c>
      <c r="R17" s="292"/>
      <c r="S17" s="84">
        <v>520.46</v>
      </c>
      <c r="T17" s="294"/>
      <c r="U17" s="296"/>
      <c r="V17" s="298"/>
      <c r="W17" s="286"/>
      <c r="X17" s="21"/>
    </row>
  </sheetData>
  <mergeCells count="47">
    <mergeCell ref="W14:W17"/>
    <mergeCell ref="O14:O17"/>
    <mergeCell ref="P14:P17"/>
    <mergeCell ref="R14:R17"/>
    <mergeCell ref="T14:T17"/>
    <mergeCell ref="U14:U17"/>
    <mergeCell ref="V14:V17"/>
    <mergeCell ref="N14:N17"/>
    <mergeCell ref="B14:B17"/>
    <mergeCell ref="C14:C17"/>
    <mergeCell ref="D14:D17"/>
    <mergeCell ref="E14:E17"/>
    <mergeCell ref="G14:G17"/>
    <mergeCell ref="H14:H17"/>
    <mergeCell ref="I14:I17"/>
    <mergeCell ref="J14:J17"/>
    <mergeCell ref="K14:K17"/>
    <mergeCell ref="L14:L17"/>
    <mergeCell ref="M14:M17"/>
    <mergeCell ref="A12:W12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A10:A11"/>
    <mergeCell ref="B10:B11"/>
    <mergeCell ref="C10:C11"/>
    <mergeCell ref="D10:D11"/>
    <mergeCell ref="E10:E11"/>
    <mergeCell ref="A1:W4"/>
    <mergeCell ref="A5:W5"/>
    <mergeCell ref="V6:V7"/>
    <mergeCell ref="W6:W7"/>
    <mergeCell ref="A8:W9"/>
    <mergeCell ref="R10:R11"/>
    <mergeCell ref="S10:S11"/>
    <mergeCell ref="T10:U10"/>
    <mergeCell ref="V10:V11"/>
    <mergeCell ref="W10:W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  <pageSetUpPr fitToPage="1"/>
  </sheetPr>
  <dimension ref="A1:X54"/>
  <sheetViews>
    <sheetView topLeftCell="A46" zoomScale="50" zoomScaleNormal="50" workbookViewId="0">
      <selection sqref="A1:XFD1048576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5" customWidth="1"/>
    <col min="5" max="5" width="19.5703125" style="5" customWidth="1"/>
    <col min="6" max="6" width="36.42578125" style="1" customWidth="1"/>
    <col min="7" max="7" width="23.28515625" style="1" customWidth="1"/>
    <col min="8" max="8" width="29.28515625" style="4" customWidth="1"/>
    <col min="9" max="9" width="22.42578125" style="1" customWidth="1"/>
    <col min="10" max="12" width="19.5703125" style="1" customWidth="1"/>
    <col min="13" max="13" width="21.710937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0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11"/>
    </row>
    <row r="2" spans="1:24" ht="11.45" customHeight="1" x14ac:dyDescent="0.25">
      <c r="A2" s="257"/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12"/>
    </row>
    <row r="3" spans="1:24" ht="11.45" customHeight="1" x14ac:dyDescent="0.25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12"/>
    </row>
    <row r="4" spans="1:24" ht="103.5" customHeight="1" x14ac:dyDescent="0.25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12"/>
    </row>
    <row r="5" spans="1:24" ht="15" customHeight="1" x14ac:dyDescent="0.25">
      <c r="A5" s="258" t="s">
        <v>26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13"/>
    </row>
    <row r="6" spans="1:24" ht="15" customHeight="1" x14ac:dyDescent="0.3">
      <c r="A6" s="34"/>
      <c r="B6" s="35"/>
      <c r="C6" s="36"/>
      <c r="D6" s="37"/>
      <c r="E6" s="37"/>
      <c r="F6" s="35"/>
      <c r="G6" s="35"/>
      <c r="H6" s="36"/>
      <c r="I6" s="35"/>
      <c r="J6" s="35"/>
      <c r="K6" s="35"/>
      <c r="L6" s="35"/>
      <c r="M6" s="35"/>
      <c r="N6" s="38"/>
      <c r="O6" s="39"/>
      <c r="P6" s="35"/>
      <c r="Q6" s="36"/>
      <c r="R6" s="35"/>
      <c r="S6" s="40"/>
      <c r="T6" s="36"/>
      <c r="U6" s="41"/>
      <c r="V6" s="259" t="s">
        <v>0</v>
      </c>
      <c r="W6" s="259" t="s">
        <v>1</v>
      </c>
      <c r="X6" s="14"/>
    </row>
    <row r="7" spans="1:24" ht="28.5" customHeight="1" x14ac:dyDescent="0.3">
      <c r="A7" s="34"/>
      <c r="B7" s="35"/>
      <c r="C7" s="36"/>
      <c r="D7" s="37"/>
      <c r="E7" s="37"/>
      <c r="F7" s="35"/>
      <c r="G7" s="35"/>
      <c r="H7" s="36"/>
      <c r="I7" s="35"/>
      <c r="J7" s="35"/>
      <c r="K7" s="35"/>
      <c r="L7" s="35"/>
      <c r="M7" s="35"/>
      <c r="N7" s="38"/>
      <c r="O7" s="39"/>
      <c r="P7" s="35"/>
      <c r="Q7" s="36"/>
      <c r="R7" s="35"/>
      <c r="S7" s="40"/>
      <c r="T7" s="36"/>
      <c r="U7" s="41"/>
      <c r="V7" s="259"/>
      <c r="W7" s="259"/>
      <c r="X7" s="15"/>
    </row>
    <row r="8" spans="1:24" ht="5.25" customHeight="1" x14ac:dyDescent="0.25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10"/>
    </row>
    <row r="9" spans="1:24" ht="9" customHeight="1" x14ac:dyDescent="0.25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10"/>
    </row>
    <row r="10" spans="1:24" s="2" customFormat="1" ht="22.5" customHeight="1" x14ac:dyDescent="0.25">
      <c r="A10" s="261" t="s">
        <v>4</v>
      </c>
      <c r="B10" s="261" t="s">
        <v>2</v>
      </c>
      <c r="C10" s="261" t="s">
        <v>5</v>
      </c>
      <c r="D10" s="255" t="s">
        <v>6</v>
      </c>
      <c r="E10" s="256" t="s">
        <v>7</v>
      </c>
      <c r="F10" s="261" t="s">
        <v>8</v>
      </c>
      <c r="G10" s="261" t="s">
        <v>9</v>
      </c>
      <c r="H10" s="261" t="s">
        <v>10</v>
      </c>
      <c r="I10" s="261" t="s">
        <v>11</v>
      </c>
      <c r="J10" s="261" t="s">
        <v>12</v>
      </c>
      <c r="K10" s="261" t="s">
        <v>13</v>
      </c>
      <c r="L10" s="261" t="s">
        <v>14</v>
      </c>
      <c r="M10" s="261" t="s">
        <v>15</v>
      </c>
      <c r="N10" s="265" t="s">
        <v>16</v>
      </c>
      <c r="O10" s="266" t="s">
        <v>17</v>
      </c>
      <c r="P10" s="261" t="s">
        <v>18</v>
      </c>
      <c r="Q10" s="261" t="s">
        <v>19</v>
      </c>
      <c r="R10" s="261" t="s">
        <v>20</v>
      </c>
      <c r="S10" s="262" t="s">
        <v>21</v>
      </c>
      <c r="T10" s="261" t="s">
        <v>22</v>
      </c>
      <c r="U10" s="261"/>
      <c r="V10" s="261" t="s">
        <v>24</v>
      </c>
      <c r="W10" s="263" t="s">
        <v>25</v>
      </c>
      <c r="X10" s="16"/>
    </row>
    <row r="11" spans="1:24" s="2" customFormat="1" ht="51" customHeight="1" x14ac:dyDescent="0.25">
      <c r="A11" s="261"/>
      <c r="B11" s="261"/>
      <c r="C11" s="261"/>
      <c r="D11" s="255"/>
      <c r="E11" s="256"/>
      <c r="F11" s="261"/>
      <c r="G11" s="261"/>
      <c r="H11" s="261"/>
      <c r="I11" s="261"/>
      <c r="J11" s="261"/>
      <c r="K11" s="261"/>
      <c r="L11" s="261"/>
      <c r="M11" s="261"/>
      <c r="N11" s="265"/>
      <c r="O11" s="266"/>
      <c r="P11" s="261"/>
      <c r="Q11" s="261"/>
      <c r="R11" s="261"/>
      <c r="S11" s="262"/>
      <c r="T11" s="42" t="s">
        <v>23</v>
      </c>
      <c r="U11" s="43" t="s">
        <v>3</v>
      </c>
      <c r="V11" s="261"/>
      <c r="W11" s="263"/>
      <c r="X11" s="16"/>
    </row>
    <row r="12" spans="1:24" s="3" customFormat="1" ht="61.5" customHeight="1" thickBot="1" x14ac:dyDescent="0.3">
      <c r="A12" s="315" t="s">
        <v>47</v>
      </c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17"/>
    </row>
    <row r="13" spans="1:24" s="6" customFormat="1" ht="163.5" customHeight="1" x14ac:dyDescent="0.2">
      <c r="A13" s="44">
        <v>1</v>
      </c>
      <c r="B13" s="23" t="s">
        <v>27</v>
      </c>
      <c r="C13" s="23" t="s">
        <v>30</v>
      </c>
      <c r="D13" s="45" t="s">
        <v>37</v>
      </c>
      <c r="E13" s="46">
        <v>6201</v>
      </c>
      <c r="F13" s="18" t="s">
        <v>38</v>
      </c>
      <c r="G13" s="23" t="s">
        <v>39</v>
      </c>
      <c r="H13" s="23" t="s">
        <v>40</v>
      </c>
      <c r="I13" s="47" t="s">
        <v>31</v>
      </c>
      <c r="J13" s="44" t="s">
        <v>30</v>
      </c>
      <c r="K13" s="47" t="s">
        <v>31</v>
      </c>
      <c r="L13" s="48">
        <v>39548</v>
      </c>
      <c r="M13" s="24" t="s">
        <v>28</v>
      </c>
      <c r="N13" s="33">
        <v>1980000</v>
      </c>
      <c r="O13" s="49">
        <v>46048</v>
      </c>
      <c r="P13" s="50">
        <v>46095</v>
      </c>
      <c r="Q13" s="28">
        <f>N13/S13</f>
        <v>1980000</v>
      </c>
      <c r="R13" s="29" t="s">
        <v>29</v>
      </c>
      <c r="S13" s="51">
        <v>1</v>
      </c>
      <c r="T13" s="25">
        <f>U13*100%/N13</f>
        <v>0.563540303030303</v>
      </c>
      <c r="U13" s="26">
        <v>1115809.8</v>
      </c>
      <c r="V13" s="27" t="s">
        <v>35</v>
      </c>
      <c r="W13" s="27" t="s">
        <v>36</v>
      </c>
      <c r="X13" s="19"/>
    </row>
    <row r="14" spans="1:24" s="6" customFormat="1" ht="120" customHeight="1" x14ac:dyDescent="0.2">
      <c r="A14" s="44">
        <v>2</v>
      </c>
      <c r="B14" s="269" t="s">
        <v>27</v>
      </c>
      <c r="C14" s="271" t="s">
        <v>30</v>
      </c>
      <c r="D14" s="273" t="s">
        <v>46</v>
      </c>
      <c r="E14" s="275" t="s">
        <v>101</v>
      </c>
      <c r="F14" s="18" t="s">
        <v>41</v>
      </c>
      <c r="G14" s="277" t="s">
        <v>42</v>
      </c>
      <c r="H14" s="277" t="s">
        <v>40</v>
      </c>
      <c r="I14" s="279" t="s">
        <v>31</v>
      </c>
      <c r="J14" s="271" t="s">
        <v>30</v>
      </c>
      <c r="K14" s="279" t="s">
        <v>31</v>
      </c>
      <c r="L14" s="281">
        <v>39548</v>
      </c>
      <c r="M14" s="283" t="s">
        <v>28</v>
      </c>
      <c r="N14" s="267">
        <v>6670334.46</v>
      </c>
      <c r="O14" s="287">
        <v>45670</v>
      </c>
      <c r="P14" s="289">
        <v>45754</v>
      </c>
      <c r="Q14" s="31">
        <v>4186473.72</v>
      </c>
      <c r="R14" s="291" t="s">
        <v>32</v>
      </c>
      <c r="S14" s="9">
        <v>2497.4699999999998</v>
      </c>
      <c r="T14" s="293">
        <f>U14*100%/N14</f>
        <v>0.99996618310500729</v>
      </c>
      <c r="U14" s="295">
        <v>6670108.8899999997</v>
      </c>
      <c r="V14" s="297" t="s">
        <v>44</v>
      </c>
      <c r="W14" s="297" t="s">
        <v>45</v>
      </c>
      <c r="X14" s="20"/>
    </row>
    <row r="15" spans="1:24" s="6" customFormat="1" ht="54" customHeight="1" x14ac:dyDescent="0.2">
      <c r="A15" s="44">
        <v>3</v>
      </c>
      <c r="B15" s="269"/>
      <c r="C15" s="271"/>
      <c r="D15" s="273"/>
      <c r="E15" s="275"/>
      <c r="F15" s="52" t="s">
        <v>48</v>
      </c>
      <c r="G15" s="277"/>
      <c r="H15" s="277"/>
      <c r="I15" s="279"/>
      <c r="J15" s="271"/>
      <c r="K15" s="279"/>
      <c r="L15" s="281"/>
      <c r="M15" s="283"/>
      <c r="N15" s="267"/>
      <c r="O15" s="287"/>
      <c r="P15" s="289"/>
      <c r="Q15" s="31">
        <v>824569.22</v>
      </c>
      <c r="R15" s="291"/>
      <c r="S15" s="9">
        <v>983.81</v>
      </c>
      <c r="T15" s="293"/>
      <c r="U15" s="295"/>
      <c r="V15" s="297"/>
      <c r="W15" s="297"/>
      <c r="X15" s="22"/>
    </row>
    <row r="16" spans="1:24" s="6" customFormat="1" ht="66" customHeight="1" x14ac:dyDescent="0.2">
      <c r="A16" s="44">
        <v>4</v>
      </c>
      <c r="B16" s="269"/>
      <c r="C16" s="271"/>
      <c r="D16" s="273"/>
      <c r="E16" s="275"/>
      <c r="F16" s="52" t="s">
        <v>34</v>
      </c>
      <c r="G16" s="277"/>
      <c r="H16" s="277"/>
      <c r="I16" s="279"/>
      <c r="J16" s="271"/>
      <c r="K16" s="279"/>
      <c r="L16" s="281"/>
      <c r="M16" s="283"/>
      <c r="N16" s="267"/>
      <c r="O16" s="287"/>
      <c r="P16" s="289"/>
      <c r="Q16" s="31">
        <v>817647.95</v>
      </c>
      <c r="R16" s="291"/>
      <c r="S16" s="9">
        <v>538.94000000000005</v>
      </c>
      <c r="T16" s="293"/>
      <c r="U16" s="295"/>
      <c r="V16" s="297"/>
      <c r="W16" s="297"/>
      <c r="X16" s="22"/>
    </row>
    <row r="17" spans="1:24" s="6" customFormat="1" ht="75.95" customHeight="1" thickBot="1" x14ac:dyDescent="0.25">
      <c r="A17" s="44">
        <v>5</v>
      </c>
      <c r="B17" s="269"/>
      <c r="C17" s="271"/>
      <c r="D17" s="273"/>
      <c r="E17" s="275"/>
      <c r="F17" s="52" t="s">
        <v>33</v>
      </c>
      <c r="G17" s="277"/>
      <c r="H17" s="277"/>
      <c r="I17" s="279"/>
      <c r="J17" s="271"/>
      <c r="K17" s="279"/>
      <c r="L17" s="281"/>
      <c r="M17" s="283"/>
      <c r="N17" s="267"/>
      <c r="O17" s="287"/>
      <c r="P17" s="289"/>
      <c r="Q17" s="31">
        <v>841643.57</v>
      </c>
      <c r="R17" s="291"/>
      <c r="S17" s="9">
        <v>520.46</v>
      </c>
      <c r="T17" s="293"/>
      <c r="U17" s="295"/>
      <c r="V17" s="297"/>
      <c r="W17" s="297"/>
      <c r="X17" s="21"/>
    </row>
    <row r="18" spans="1:24" s="3" customFormat="1" ht="61.5" customHeight="1" thickBot="1" x14ac:dyDescent="0.3">
      <c r="A18" s="264" t="s">
        <v>49</v>
      </c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17"/>
    </row>
    <row r="19" spans="1:24" s="30" customFormat="1" ht="167.25" customHeight="1" x14ac:dyDescent="0.2">
      <c r="A19" s="89">
        <v>6</v>
      </c>
      <c r="B19" s="310" t="s">
        <v>50</v>
      </c>
      <c r="C19" s="310" t="s">
        <v>30</v>
      </c>
      <c r="D19" s="310" t="s">
        <v>68</v>
      </c>
      <c r="E19" s="311">
        <v>6203</v>
      </c>
      <c r="F19" s="90" t="s">
        <v>91</v>
      </c>
      <c r="G19" s="312" t="s">
        <v>39</v>
      </c>
      <c r="H19" s="310" t="s">
        <v>66</v>
      </c>
      <c r="I19" s="310" t="s">
        <v>31</v>
      </c>
      <c r="J19" s="310" t="s">
        <v>30</v>
      </c>
      <c r="K19" s="310" t="s">
        <v>31</v>
      </c>
      <c r="L19" s="313">
        <v>66</v>
      </c>
      <c r="M19" s="314" t="s">
        <v>28</v>
      </c>
      <c r="N19" s="309">
        <v>2392471.36</v>
      </c>
      <c r="O19" s="304">
        <v>46048</v>
      </c>
      <c r="P19" s="304">
        <v>46095</v>
      </c>
      <c r="Q19" s="71">
        <v>1635781.37</v>
      </c>
      <c r="R19" s="72" t="s">
        <v>29</v>
      </c>
      <c r="S19" s="73">
        <v>646.36</v>
      </c>
      <c r="T19" s="305">
        <f t="shared" ref="T19:T50" si="0">U19*100%/N19</f>
        <v>0.9999999958202217</v>
      </c>
      <c r="U19" s="306">
        <v>2392471.35</v>
      </c>
      <c r="V19" s="308" t="s">
        <v>93</v>
      </c>
      <c r="W19" s="307" t="s">
        <v>94</v>
      </c>
    </row>
    <row r="20" spans="1:24" s="30" customFormat="1" ht="62.25" customHeight="1" x14ac:dyDescent="0.2">
      <c r="A20" s="91">
        <v>7</v>
      </c>
      <c r="B20" s="271"/>
      <c r="C20" s="271"/>
      <c r="D20" s="271"/>
      <c r="E20" s="299"/>
      <c r="F20" s="86" t="s">
        <v>34</v>
      </c>
      <c r="G20" s="277"/>
      <c r="H20" s="271"/>
      <c r="I20" s="271"/>
      <c r="J20" s="271"/>
      <c r="K20" s="271"/>
      <c r="L20" s="302"/>
      <c r="M20" s="283"/>
      <c r="N20" s="301"/>
      <c r="O20" s="300"/>
      <c r="P20" s="300"/>
      <c r="Q20" s="28">
        <v>320718.25</v>
      </c>
      <c r="R20" s="29" t="s">
        <v>29</v>
      </c>
      <c r="S20" s="51">
        <v>205.97</v>
      </c>
      <c r="T20" s="293"/>
      <c r="U20" s="295"/>
      <c r="V20" s="297"/>
      <c r="W20" s="285"/>
    </row>
    <row r="21" spans="1:24" s="30" customFormat="1" ht="69.75" customHeight="1" x14ac:dyDescent="0.2">
      <c r="A21" s="91">
        <v>8</v>
      </c>
      <c r="B21" s="271"/>
      <c r="C21" s="271"/>
      <c r="D21" s="271"/>
      <c r="E21" s="299"/>
      <c r="F21" s="86" t="s">
        <v>92</v>
      </c>
      <c r="G21" s="277"/>
      <c r="H21" s="271"/>
      <c r="I21" s="271"/>
      <c r="J21" s="271"/>
      <c r="K21" s="271"/>
      <c r="L21" s="302"/>
      <c r="M21" s="283"/>
      <c r="N21" s="301"/>
      <c r="O21" s="300"/>
      <c r="P21" s="300"/>
      <c r="Q21" s="28">
        <v>279574.92</v>
      </c>
      <c r="R21" s="29" t="s">
        <v>29</v>
      </c>
      <c r="S21" s="51">
        <v>291.08999999999997</v>
      </c>
      <c r="T21" s="293"/>
      <c r="U21" s="295"/>
      <c r="V21" s="297"/>
      <c r="W21" s="285"/>
    </row>
    <row r="22" spans="1:24" s="30" customFormat="1" ht="45.75" customHeight="1" x14ac:dyDescent="0.2">
      <c r="A22" s="91">
        <v>9</v>
      </c>
      <c r="B22" s="271"/>
      <c r="C22" s="271"/>
      <c r="D22" s="271"/>
      <c r="E22" s="299"/>
      <c r="F22" s="86" t="s">
        <v>33</v>
      </c>
      <c r="G22" s="277"/>
      <c r="H22" s="271"/>
      <c r="I22" s="271"/>
      <c r="J22" s="271"/>
      <c r="K22" s="271"/>
      <c r="L22" s="302"/>
      <c r="M22" s="283"/>
      <c r="N22" s="301"/>
      <c r="O22" s="300"/>
      <c r="P22" s="300"/>
      <c r="Q22" s="28">
        <v>156396.82</v>
      </c>
      <c r="R22" s="29" t="s">
        <v>32</v>
      </c>
      <c r="S22" s="51">
        <v>252</v>
      </c>
      <c r="T22" s="293"/>
      <c r="U22" s="295"/>
      <c r="V22" s="297"/>
      <c r="W22" s="285"/>
    </row>
    <row r="23" spans="1:24" s="30" customFormat="1" ht="137.1" customHeight="1" x14ac:dyDescent="0.2">
      <c r="A23" s="91">
        <v>10</v>
      </c>
      <c r="B23" s="339" t="s">
        <v>50</v>
      </c>
      <c r="C23" s="339" t="s">
        <v>30</v>
      </c>
      <c r="D23" s="271" t="s">
        <v>69</v>
      </c>
      <c r="E23" s="299">
        <v>6204</v>
      </c>
      <c r="F23" s="86" t="s">
        <v>95</v>
      </c>
      <c r="G23" s="277" t="s">
        <v>39</v>
      </c>
      <c r="H23" s="271" t="s">
        <v>66</v>
      </c>
      <c r="I23" s="271" t="s">
        <v>51</v>
      </c>
      <c r="J23" s="271" t="s">
        <v>30</v>
      </c>
      <c r="K23" s="271" t="s">
        <v>51</v>
      </c>
      <c r="L23" s="302">
        <v>762</v>
      </c>
      <c r="M23" s="283" t="s">
        <v>28</v>
      </c>
      <c r="N23" s="301">
        <v>3842500.68</v>
      </c>
      <c r="O23" s="300">
        <v>46048</v>
      </c>
      <c r="P23" s="300">
        <v>46095</v>
      </c>
      <c r="Q23" s="28">
        <v>2145640</v>
      </c>
      <c r="R23" s="29" t="s">
        <v>29</v>
      </c>
      <c r="S23" s="51">
        <v>4424</v>
      </c>
      <c r="T23" s="293">
        <f t="shared" si="0"/>
        <v>0.10322039032144036</v>
      </c>
      <c r="U23" s="295">
        <v>396624.42</v>
      </c>
      <c r="V23" s="297" t="s">
        <v>99</v>
      </c>
      <c r="W23" s="285" t="s">
        <v>100</v>
      </c>
    </row>
    <row r="24" spans="1:24" s="30" customFormat="1" ht="54.75" customHeight="1" x14ac:dyDescent="0.2">
      <c r="A24" s="91">
        <v>11</v>
      </c>
      <c r="B24" s="340"/>
      <c r="C24" s="340"/>
      <c r="D24" s="271"/>
      <c r="E24" s="299"/>
      <c r="F24" s="86" t="s">
        <v>96</v>
      </c>
      <c r="G24" s="277"/>
      <c r="H24" s="271"/>
      <c r="I24" s="271"/>
      <c r="J24" s="271"/>
      <c r="K24" s="271"/>
      <c r="L24" s="302"/>
      <c r="M24" s="283"/>
      <c r="N24" s="301"/>
      <c r="O24" s="300"/>
      <c r="P24" s="300"/>
      <c r="Q24" s="28">
        <v>963776.72</v>
      </c>
      <c r="R24" s="29" t="s">
        <v>29</v>
      </c>
      <c r="S24" s="51">
        <v>1011.2</v>
      </c>
      <c r="T24" s="293"/>
      <c r="U24" s="295"/>
      <c r="V24" s="297"/>
      <c r="W24" s="285"/>
    </row>
    <row r="25" spans="1:24" s="30" customFormat="1" ht="54" customHeight="1" x14ac:dyDescent="0.2">
      <c r="A25" s="91">
        <v>12</v>
      </c>
      <c r="B25" s="340"/>
      <c r="C25" s="340"/>
      <c r="D25" s="271"/>
      <c r="E25" s="299"/>
      <c r="F25" s="86" t="s">
        <v>97</v>
      </c>
      <c r="G25" s="277"/>
      <c r="H25" s="271"/>
      <c r="I25" s="271"/>
      <c r="J25" s="271"/>
      <c r="K25" s="271"/>
      <c r="L25" s="302"/>
      <c r="M25" s="283"/>
      <c r="N25" s="301"/>
      <c r="O25" s="300"/>
      <c r="P25" s="300"/>
      <c r="Q25" s="28">
        <v>505855</v>
      </c>
      <c r="R25" s="29"/>
      <c r="S25" s="51">
        <v>1043</v>
      </c>
      <c r="T25" s="293"/>
      <c r="U25" s="295"/>
      <c r="V25" s="297"/>
      <c r="W25" s="285"/>
    </row>
    <row r="26" spans="1:24" s="30" customFormat="1" ht="51" customHeight="1" x14ac:dyDescent="0.2">
      <c r="A26" s="91">
        <v>13</v>
      </c>
      <c r="B26" s="341"/>
      <c r="C26" s="341"/>
      <c r="D26" s="271"/>
      <c r="E26" s="299"/>
      <c r="F26" s="86" t="s">
        <v>98</v>
      </c>
      <c r="G26" s="277"/>
      <c r="H26" s="271"/>
      <c r="I26" s="271"/>
      <c r="J26" s="271"/>
      <c r="K26" s="271"/>
      <c r="L26" s="302"/>
      <c r="M26" s="283"/>
      <c r="N26" s="301"/>
      <c r="O26" s="300"/>
      <c r="P26" s="300"/>
      <c r="Q26" s="28">
        <v>227230.96</v>
      </c>
      <c r="R26" s="29"/>
      <c r="S26" s="51">
        <v>238.4</v>
      </c>
      <c r="T26" s="293"/>
      <c r="U26" s="295"/>
      <c r="V26" s="297"/>
      <c r="W26" s="285"/>
    </row>
    <row r="27" spans="1:24" s="30" customFormat="1" ht="137.1" customHeight="1" x14ac:dyDescent="0.2">
      <c r="A27" s="91">
        <v>14</v>
      </c>
      <c r="B27" s="54" t="s">
        <v>50</v>
      </c>
      <c r="C27" s="54" t="s">
        <v>30</v>
      </c>
      <c r="D27" s="54" t="s">
        <v>70</v>
      </c>
      <c r="E27" s="85">
        <v>6205</v>
      </c>
      <c r="F27" s="86" t="s">
        <v>52</v>
      </c>
      <c r="G27" s="23" t="s">
        <v>39</v>
      </c>
      <c r="H27" s="54" t="s">
        <v>43</v>
      </c>
      <c r="I27" s="54" t="s">
        <v>53</v>
      </c>
      <c r="J27" s="54" t="s">
        <v>30</v>
      </c>
      <c r="K27" s="54" t="s">
        <v>53</v>
      </c>
      <c r="L27" s="48">
        <v>365</v>
      </c>
      <c r="M27" s="24" t="s">
        <v>28</v>
      </c>
      <c r="N27" s="53">
        <v>185000</v>
      </c>
      <c r="O27" s="49">
        <v>46057</v>
      </c>
      <c r="P27" s="50">
        <v>46095</v>
      </c>
      <c r="Q27" s="28">
        <f>N27/S27</f>
        <v>185000</v>
      </c>
      <c r="R27" s="29" t="s">
        <v>29</v>
      </c>
      <c r="S27" s="51">
        <v>1</v>
      </c>
      <c r="T27" s="25">
        <f t="shared" si="0"/>
        <v>0.24703508108108108</v>
      </c>
      <c r="U27" s="26">
        <v>45701.49</v>
      </c>
      <c r="V27" s="27" t="s">
        <v>102</v>
      </c>
      <c r="W27" s="79" t="s">
        <v>103</v>
      </c>
    </row>
    <row r="28" spans="1:24" s="30" customFormat="1" ht="137.1" customHeight="1" x14ac:dyDescent="0.2">
      <c r="A28" s="91">
        <v>15</v>
      </c>
      <c r="B28" s="271" t="s">
        <v>50</v>
      </c>
      <c r="C28" s="271" t="s">
        <v>30</v>
      </c>
      <c r="D28" s="271" t="s">
        <v>71</v>
      </c>
      <c r="E28" s="299">
        <v>6206</v>
      </c>
      <c r="F28" s="86" t="s">
        <v>104</v>
      </c>
      <c r="G28" s="277" t="s">
        <v>39</v>
      </c>
      <c r="H28" s="271" t="s">
        <v>66</v>
      </c>
      <c r="I28" s="271" t="s">
        <v>54</v>
      </c>
      <c r="J28" s="271" t="s">
        <v>30</v>
      </c>
      <c r="K28" s="271" t="s">
        <v>54</v>
      </c>
      <c r="L28" s="302">
        <v>458</v>
      </c>
      <c r="M28" s="283" t="s">
        <v>28</v>
      </c>
      <c r="N28" s="301">
        <v>1592730</v>
      </c>
      <c r="O28" s="300">
        <v>46057</v>
      </c>
      <c r="P28" s="300">
        <v>46137</v>
      </c>
      <c r="Q28" s="28">
        <v>277884</v>
      </c>
      <c r="R28" s="29" t="s">
        <v>29</v>
      </c>
      <c r="S28" s="51">
        <v>558</v>
      </c>
      <c r="T28" s="293">
        <f t="shared" si="0"/>
        <v>1.5815963785450141E-2</v>
      </c>
      <c r="U28" s="295">
        <v>25190.560000000001</v>
      </c>
      <c r="V28" s="297" t="s">
        <v>107</v>
      </c>
      <c r="W28" s="285" t="s">
        <v>108</v>
      </c>
    </row>
    <row r="29" spans="1:24" s="30" customFormat="1" ht="137.1" customHeight="1" x14ac:dyDescent="0.2">
      <c r="A29" s="91">
        <v>16</v>
      </c>
      <c r="B29" s="271"/>
      <c r="C29" s="271"/>
      <c r="D29" s="271"/>
      <c r="E29" s="299"/>
      <c r="F29" s="87" t="s">
        <v>105</v>
      </c>
      <c r="G29" s="277"/>
      <c r="H29" s="271"/>
      <c r="I29" s="271"/>
      <c r="J29" s="271"/>
      <c r="K29" s="271"/>
      <c r="L29" s="302"/>
      <c r="M29" s="283"/>
      <c r="N29" s="301"/>
      <c r="O29" s="300"/>
      <c r="P29" s="300"/>
      <c r="Q29" s="28">
        <v>1146330</v>
      </c>
      <c r="R29" s="29" t="s">
        <v>29</v>
      </c>
      <c r="S29" s="51">
        <v>846</v>
      </c>
      <c r="T29" s="293"/>
      <c r="U29" s="295"/>
      <c r="V29" s="297"/>
      <c r="W29" s="285"/>
    </row>
    <row r="30" spans="1:24" s="30" customFormat="1" ht="137.1" customHeight="1" x14ac:dyDescent="0.2">
      <c r="A30" s="91">
        <v>17</v>
      </c>
      <c r="B30" s="271"/>
      <c r="C30" s="271"/>
      <c r="D30" s="271"/>
      <c r="E30" s="299"/>
      <c r="F30" s="87" t="s">
        <v>106</v>
      </c>
      <c r="G30" s="277"/>
      <c r="H30" s="271"/>
      <c r="I30" s="271"/>
      <c r="J30" s="271"/>
      <c r="K30" s="271"/>
      <c r="L30" s="302"/>
      <c r="M30" s="283"/>
      <c r="N30" s="301"/>
      <c r="O30" s="300"/>
      <c r="P30" s="300"/>
      <c r="Q30" s="28">
        <v>168516</v>
      </c>
      <c r="R30" s="29" t="s">
        <v>32</v>
      </c>
      <c r="S30" s="51">
        <v>92</v>
      </c>
      <c r="T30" s="293"/>
      <c r="U30" s="295"/>
      <c r="V30" s="297"/>
      <c r="W30" s="285"/>
    </row>
    <row r="31" spans="1:24" s="30" customFormat="1" ht="137.1" customHeight="1" x14ac:dyDescent="0.2">
      <c r="A31" s="91">
        <v>18</v>
      </c>
      <c r="B31" s="54" t="s">
        <v>50</v>
      </c>
      <c r="C31" s="54" t="s">
        <v>30</v>
      </c>
      <c r="D31" s="54" t="s">
        <v>72</v>
      </c>
      <c r="E31" s="85">
        <v>6207</v>
      </c>
      <c r="F31" s="86" t="s">
        <v>55</v>
      </c>
      <c r="G31" s="23" t="s">
        <v>39</v>
      </c>
      <c r="H31" s="54" t="s">
        <v>43</v>
      </c>
      <c r="I31" s="54" t="s">
        <v>54</v>
      </c>
      <c r="J31" s="54" t="s">
        <v>30</v>
      </c>
      <c r="K31" s="54" t="s">
        <v>54</v>
      </c>
      <c r="L31" s="48">
        <v>33284</v>
      </c>
      <c r="M31" s="24" t="s">
        <v>28</v>
      </c>
      <c r="N31" s="53">
        <v>92817.98</v>
      </c>
      <c r="O31" s="49">
        <v>46048</v>
      </c>
      <c r="P31" s="50">
        <v>46095</v>
      </c>
      <c r="Q31" s="28">
        <f>N31/S31</f>
        <v>92817.98</v>
      </c>
      <c r="R31" s="29" t="s">
        <v>90</v>
      </c>
      <c r="S31" s="51">
        <v>1</v>
      </c>
      <c r="T31" s="25">
        <f t="shared" si="0"/>
        <v>1</v>
      </c>
      <c r="U31" s="26">
        <v>92817.98</v>
      </c>
      <c r="V31" s="27" t="s">
        <v>109</v>
      </c>
      <c r="W31" s="79" t="s">
        <v>110</v>
      </c>
    </row>
    <row r="32" spans="1:24" s="30" customFormat="1" ht="137.1" customHeight="1" x14ac:dyDescent="0.2">
      <c r="A32" s="91">
        <v>19</v>
      </c>
      <c r="B32" s="54" t="s">
        <v>50</v>
      </c>
      <c r="C32" s="54" t="s">
        <v>30</v>
      </c>
      <c r="D32" s="54" t="s">
        <v>73</v>
      </c>
      <c r="E32" s="85">
        <v>6208</v>
      </c>
      <c r="F32" s="86" t="s">
        <v>56</v>
      </c>
      <c r="G32" s="23" t="s">
        <v>39</v>
      </c>
      <c r="H32" s="54" t="s">
        <v>43</v>
      </c>
      <c r="I32" s="54" t="s">
        <v>57</v>
      </c>
      <c r="J32" s="54" t="s">
        <v>30</v>
      </c>
      <c r="K32" s="54" t="s">
        <v>57</v>
      </c>
      <c r="L32" s="48">
        <v>2134</v>
      </c>
      <c r="M32" s="24" t="s">
        <v>28</v>
      </c>
      <c r="N32" s="53">
        <v>2910000</v>
      </c>
      <c r="O32" s="49">
        <v>46276</v>
      </c>
      <c r="P32" s="50">
        <v>46130</v>
      </c>
      <c r="Q32" s="28">
        <f>N32/S32</f>
        <v>727.5</v>
      </c>
      <c r="R32" s="29" t="s">
        <v>29</v>
      </c>
      <c r="S32" s="51">
        <v>4000</v>
      </c>
      <c r="T32" s="25">
        <f t="shared" si="0"/>
        <v>2.6727147766323026E-2</v>
      </c>
      <c r="U32" s="26">
        <v>77776</v>
      </c>
      <c r="V32" s="27" t="s">
        <v>111</v>
      </c>
      <c r="W32" s="79" t="s">
        <v>112</v>
      </c>
    </row>
    <row r="33" spans="1:23" s="30" customFormat="1" ht="137.1" customHeight="1" x14ac:dyDescent="0.2">
      <c r="A33" s="91">
        <v>20</v>
      </c>
      <c r="B33" s="88" t="s">
        <v>50</v>
      </c>
      <c r="C33" s="54" t="s">
        <v>30</v>
      </c>
      <c r="D33" s="54" t="s">
        <v>74</v>
      </c>
      <c r="E33" s="85">
        <v>6209</v>
      </c>
      <c r="F33" s="86" t="s">
        <v>58</v>
      </c>
      <c r="G33" s="23" t="s">
        <v>39</v>
      </c>
      <c r="H33" s="54" t="s">
        <v>43</v>
      </c>
      <c r="I33" s="54" t="s">
        <v>59</v>
      </c>
      <c r="J33" s="54" t="s">
        <v>30</v>
      </c>
      <c r="K33" s="54" t="s">
        <v>59</v>
      </c>
      <c r="L33" s="48">
        <v>73</v>
      </c>
      <c r="M33" s="24" t="s">
        <v>28</v>
      </c>
      <c r="N33" s="53">
        <v>1920000</v>
      </c>
      <c r="O33" s="49">
        <v>46076</v>
      </c>
      <c r="P33" s="50">
        <v>46165</v>
      </c>
      <c r="Q33" s="28">
        <f>N33/S33</f>
        <v>1920000</v>
      </c>
      <c r="R33" s="29" t="s">
        <v>90</v>
      </c>
      <c r="S33" s="51">
        <v>1</v>
      </c>
      <c r="T33" s="25">
        <f t="shared" si="0"/>
        <v>0</v>
      </c>
      <c r="U33" s="26">
        <v>0</v>
      </c>
      <c r="V33" s="27" t="s">
        <v>113</v>
      </c>
      <c r="W33" s="79" t="s">
        <v>114</v>
      </c>
    </row>
    <row r="34" spans="1:23" s="30" customFormat="1" ht="137.1" customHeight="1" x14ac:dyDescent="0.2">
      <c r="A34" s="91">
        <v>21</v>
      </c>
      <c r="B34" s="88" t="s">
        <v>50</v>
      </c>
      <c r="C34" s="54" t="s">
        <v>30</v>
      </c>
      <c r="D34" s="54" t="s">
        <v>75</v>
      </c>
      <c r="E34" s="85">
        <v>6210</v>
      </c>
      <c r="F34" s="86" t="s">
        <v>60</v>
      </c>
      <c r="G34" s="23" t="s">
        <v>39</v>
      </c>
      <c r="H34" s="54" t="s">
        <v>40</v>
      </c>
      <c r="I34" s="54" t="s">
        <v>59</v>
      </c>
      <c r="J34" s="54" t="s">
        <v>30</v>
      </c>
      <c r="K34" s="54" t="s">
        <v>59</v>
      </c>
      <c r="L34" s="48">
        <v>33284</v>
      </c>
      <c r="M34" s="24" t="s">
        <v>28</v>
      </c>
      <c r="N34" s="53">
        <v>895095.34</v>
      </c>
      <c r="O34" s="49">
        <v>46069</v>
      </c>
      <c r="P34" s="50">
        <v>46095</v>
      </c>
      <c r="Q34" s="28">
        <f>N34/S34</f>
        <v>895095.34</v>
      </c>
      <c r="R34" s="29" t="s">
        <v>90</v>
      </c>
      <c r="S34" s="51">
        <v>1</v>
      </c>
      <c r="T34" s="25">
        <f t="shared" si="0"/>
        <v>1</v>
      </c>
      <c r="U34" s="26">
        <v>895095.34</v>
      </c>
      <c r="V34" s="27" t="s">
        <v>115</v>
      </c>
      <c r="W34" s="79" t="s">
        <v>116</v>
      </c>
    </row>
    <row r="35" spans="1:23" s="30" customFormat="1" ht="137.1" customHeight="1" x14ac:dyDescent="0.2">
      <c r="A35" s="91">
        <v>22</v>
      </c>
      <c r="B35" s="271" t="s">
        <v>50</v>
      </c>
      <c r="C35" s="271" t="s">
        <v>30</v>
      </c>
      <c r="D35" s="271" t="s">
        <v>76</v>
      </c>
      <c r="E35" s="85">
        <v>6211</v>
      </c>
      <c r="F35" s="86" t="s">
        <v>119</v>
      </c>
      <c r="G35" s="277" t="s">
        <v>39</v>
      </c>
      <c r="H35" s="271" t="s">
        <v>66</v>
      </c>
      <c r="I35" s="271" t="s">
        <v>31</v>
      </c>
      <c r="J35" s="271" t="s">
        <v>30</v>
      </c>
      <c r="K35" s="271" t="s">
        <v>31</v>
      </c>
      <c r="L35" s="302">
        <v>1748</v>
      </c>
      <c r="M35" s="283" t="s">
        <v>28</v>
      </c>
      <c r="N35" s="301">
        <v>1577859.31</v>
      </c>
      <c r="O35" s="300">
        <v>46077</v>
      </c>
      <c r="P35" s="300">
        <v>46130</v>
      </c>
      <c r="Q35" s="28">
        <v>761246.02</v>
      </c>
      <c r="R35" s="29" t="s">
        <v>29</v>
      </c>
      <c r="S35" s="51">
        <v>609.6</v>
      </c>
      <c r="T35" s="293">
        <f t="shared" si="0"/>
        <v>0.2499999952467245</v>
      </c>
      <c r="U35" s="295">
        <v>394464.82</v>
      </c>
      <c r="V35" s="297" t="s">
        <v>121</v>
      </c>
      <c r="W35" s="285" t="s">
        <v>122</v>
      </c>
    </row>
    <row r="36" spans="1:23" s="30" customFormat="1" ht="45" customHeight="1" x14ac:dyDescent="0.2">
      <c r="A36" s="91">
        <v>23</v>
      </c>
      <c r="B36" s="271"/>
      <c r="C36" s="271"/>
      <c r="D36" s="271"/>
      <c r="E36" s="85"/>
      <c r="F36" s="86" t="s">
        <v>117</v>
      </c>
      <c r="G36" s="277"/>
      <c r="H36" s="271"/>
      <c r="I36" s="271"/>
      <c r="J36" s="271"/>
      <c r="K36" s="271"/>
      <c r="L36" s="302"/>
      <c r="M36" s="283"/>
      <c r="N36" s="301"/>
      <c r="O36" s="300"/>
      <c r="P36" s="300"/>
      <c r="Q36" s="28">
        <v>377340.29</v>
      </c>
      <c r="R36" s="29" t="s">
        <v>32</v>
      </c>
      <c r="S36" s="51">
        <v>212</v>
      </c>
      <c r="T36" s="293"/>
      <c r="U36" s="295"/>
      <c r="V36" s="297"/>
      <c r="W36" s="285"/>
    </row>
    <row r="37" spans="1:23" s="30" customFormat="1" ht="45" customHeight="1" x14ac:dyDescent="0.2">
      <c r="A37" s="91">
        <v>24</v>
      </c>
      <c r="B37" s="271"/>
      <c r="C37" s="271"/>
      <c r="D37" s="271"/>
      <c r="E37" s="85"/>
      <c r="F37" s="87" t="s">
        <v>118</v>
      </c>
      <c r="G37" s="277"/>
      <c r="H37" s="271"/>
      <c r="I37" s="271"/>
      <c r="J37" s="271"/>
      <c r="K37" s="271"/>
      <c r="L37" s="302"/>
      <c r="M37" s="283"/>
      <c r="N37" s="301"/>
      <c r="O37" s="300"/>
      <c r="P37" s="300"/>
      <c r="Q37" s="28">
        <v>300256.98</v>
      </c>
      <c r="R37" s="29" t="s">
        <v>29</v>
      </c>
      <c r="S37" s="51">
        <v>340.86</v>
      </c>
      <c r="T37" s="293"/>
      <c r="U37" s="295"/>
      <c r="V37" s="297"/>
      <c r="W37" s="285"/>
    </row>
    <row r="38" spans="1:23" s="30" customFormat="1" ht="45" customHeight="1" x14ac:dyDescent="0.2">
      <c r="A38" s="91">
        <v>25</v>
      </c>
      <c r="B38" s="271"/>
      <c r="C38" s="271"/>
      <c r="D38" s="271"/>
      <c r="E38" s="85"/>
      <c r="F38" s="87" t="s">
        <v>120</v>
      </c>
      <c r="G38" s="277"/>
      <c r="H38" s="271"/>
      <c r="I38" s="271"/>
      <c r="J38" s="271"/>
      <c r="K38" s="271"/>
      <c r="L38" s="302"/>
      <c r="M38" s="283"/>
      <c r="N38" s="301"/>
      <c r="O38" s="300"/>
      <c r="P38" s="300"/>
      <c r="Q38" s="28">
        <v>139016.01999999999</v>
      </c>
      <c r="R38" s="29" t="s">
        <v>32</v>
      </c>
      <c r="S38" s="51">
        <v>207.16</v>
      </c>
      <c r="T38" s="293"/>
      <c r="U38" s="295"/>
      <c r="V38" s="297"/>
      <c r="W38" s="285"/>
    </row>
    <row r="39" spans="1:23" s="30" customFormat="1" ht="137.1" customHeight="1" x14ac:dyDescent="0.2">
      <c r="A39" s="91">
        <v>26</v>
      </c>
      <c r="B39" s="54" t="s">
        <v>50</v>
      </c>
      <c r="C39" s="54" t="s">
        <v>30</v>
      </c>
      <c r="D39" s="54" t="s">
        <v>77</v>
      </c>
      <c r="E39" s="85">
        <v>6212</v>
      </c>
      <c r="F39" s="86" t="s">
        <v>61</v>
      </c>
      <c r="G39" s="23" t="s">
        <v>39</v>
      </c>
      <c r="H39" s="54" t="s">
        <v>67</v>
      </c>
      <c r="I39" s="54" t="s">
        <v>62</v>
      </c>
      <c r="J39" s="54" t="s">
        <v>30</v>
      </c>
      <c r="K39" s="54" t="s">
        <v>62</v>
      </c>
      <c r="L39" s="48">
        <v>64806</v>
      </c>
      <c r="M39" s="24" t="s">
        <v>28</v>
      </c>
      <c r="N39" s="53">
        <v>125000</v>
      </c>
      <c r="O39" s="49">
        <v>46076</v>
      </c>
      <c r="P39" s="50">
        <v>46387</v>
      </c>
      <c r="Q39" s="28">
        <f>N39/S39</f>
        <v>250</v>
      </c>
      <c r="R39" s="29" t="s">
        <v>29</v>
      </c>
      <c r="S39" s="51">
        <v>500</v>
      </c>
      <c r="T39" s="25">
        <f t="shared" si="0"/>
        <v>0.19673599999999999</v>
      </c>
      <c r="U39" s="26">
        <v>24592</v>
      </c>
      <c r="V39" s="27" t="s">
        <v>127</v>
      </c>
      <c r="W39" s="79" t="s">
        <v>128</v>
      </c>
    </row>
    <row r="40" spans="1:23" s="30" customFormat="1" ht="137.1" customHeight="1" x14ac:dyDescent="0.2">
      <c r="A40" s="91">
        <v>27</v>
      </c>
      <c r="B40" s="54" t="s">
        <v>50</v>
      </c>
      <c r="C40" s="271" t="s">
        <v>30</v>
      </c>
      <c r="D40" s="271" t="s">
        <v>78</v>
      </c>
      <c r="E40" s="299">
        <v>6213</v>
      </c>
      <c r="F40" s="86" t="s">
        <v>123</v>
      </c>
      <c r="G40" s="277" t="s">
        <v>39</v>
      </c>
      <c r="H40" s="271" t="s">
        <v>66</v>
      </c>
      <c r="I40" s="271" t="s">
        <v>31</v>
      </c>
      <c r="J40" s="271" t="s">
        <v>30</v>
      </c>
      <c r="K40" s="271" t="s">
        <v>31</v>
      </c>
      <c r="L40" s="302">
        <v>1557</v>
      </c>
      <c r="M40" s="283" t="s">
        <v>28</v>
      </c>
      <c r="N40" s="326">
        <v>1441188</v>
      </c>
      <c r="O40" s="328">
        <v>46077</v>
      </c>
      <c r="P40" s="300">
        <v>46137</v>
      </c>
      <c r="Q40" s="28">
        <v>590940</v>
      </c>
      <c r="R40" s="29" t="s">
        <v>29</v>
      </c>
      <c r="S40" s="51">
        <v>1125.4000000000001</v>
      </c>
      <c r="T40" s="324">
        <f t="shared" si="0"/>
        <v>0</v>
      </c>
      <c r="U40" s="322">
        <v>0</v>
      </c>
      <c r="V40" s="297" t="s">
        <v>125</v>
      </c>
      <c r="W40" s="285" t="s">
        <v>126</v>
      </c>
    </row>
    <row r="41" spans="1:23" s="30" customFormat="1" ht="137.1" customHeight="1" x14ac:dyDescent="0.2">
      <c r="A41" s="91">
        <v>28</v>
      </c>
      <c r="B41" s="54"/>
      <c r="C41" s="271"/>
      <c r="D41" s="271"/>
      <c r="E41" s="299"/>
      <c r="F41" s="86" t="s">
        <v>124</v>
      </c>
      <c r="G41" s="277"/>
      <c r="H41" s="271"/>
      <c r="I41" s="271"/>
      <c r="J41" s="271"/>
      <c r="K41" s="271"/>
      <c r="L41" s="302"/>
      <c r="M41" s="283"/>
      <c r="N41" s="327"/>
      <c r="O41" s="327"/>
      <c r="P41" s="300"/>
      <c r="Q41" s="28">
        <v>850248</v>
      </c>
      <c r="R41" s="29" t="s">
        <v>29</v>
      </c>
      <c r="S41" s="51">
        <v>504</v>
      </c>
      <c r="T41" s="325"/>
      <c r="U41" s="323"/>
      <c r="V41" s="297"/>
      <c r="W41" s="285"/>
    </row>
    <row r="42" spans="1:23" s="30" customFormat="1" ht="137.1" customHeight="1" x14ac:dyDescent="0.2">
      <c r="A42" s="91">
        <v>29</v>
      </c>
      <c r="B42" s="271" t="s">
        <v>50</v>
      </c>
      <c r="C42" s="271" t="s">
        <v>30</v>
      </c>
      <c r="D42" s="271" t="s">
        <v>79</v>
      </c>
      <c r="E42" s="299">
        <v>6214</v>
      </c>
      <c r="F42" s="86" t="s">
        <v>129</v>
      </c>
      <c r="G42" s="277" t="s">
        <v>39</v>
      </c>
      <c r="H42" s="271" t="s">
        <v>66</v>
      </c>
      <c r="I42" s="271" t="s">
        <v>31</v>
      </c>
      <c r="J42" s="271" t="s">
        <v>30</v>
      </c>
      <c r="K42" s="271" t="s">
        <v>31</v>
      </c>
      <c r="L42" s="302">
        <v>1557</v>
      </c>
      <c r="M42" s="283" t="s">
        <v>28</v>
      </c>
      <c r="N42" s="301">
        <v>642762.6</v>
      </c>
      <c r="O42" s="300">
        <v>46077</v>
      </c>
      <c r="P42" s="300">
        <v>46102</v>
      </c>
      <c r="Q42" s="303">
        <f>N42/S42</f>
        <v>1258.8378378378377</v>
      </c>
      <c r="R42" s="291" t="s">
        <v>29</v>
      </c>
      <c r="S42" s="51">
        <v>510.6</v>
      </c>
      <c r="T42" s="293">
        <f t="shared" si="0"/>
        <v>0</v>
      </c>
      <c r="U42" s="295">
        <v>0</v>
      </c>
      <c r="V42" s="297" t="s">
        <v>130</v>
      </c>
      <c r="W42" s="285" t="s">
        <v>131</v>
      </c>
    </row>
    <row r="43" spans="1:23" s="30" customFormat="1" ht="137.1" customHeight="1" x14ac:dyDescent="0.2">
      <c r="A43" s="91">
        <v>30</v>
      </c>
      <c r="B43" s="271"/>
      <c r="C43" s="271"/>
      <c r="D43" s="271"/>
      <c r="E43" s="299"/>
      <c r="F43" s="87" t="s">
        <v>92</v>
      </c>
      <c r="G43" s="277"/>
      <c r="H43" s="271"/>
      <c r="I43" s="271"/>
      <c r="J43" s="271"/>
      <c r="K43" s="271"/>
      <c r="L43" s="302"/>
      <c r="M43" s="283"/>
      <c r="N43" s="301"/>
      <c r="O43" s="300"/>
      <c r="P43" s="300"/>
      <c r="Q43" s="303"/>
      <c r="R43" s="291"/>
      <c r="S43" s="51">
        <v>220.8</v>
      </c>
      <c r="T43" s="293"/>
      <c r="U43" s="295"/>
      <c r="V43" s="297"/>
      <c r="W43" s="285"/>
    </row>
    <row r="44" spans="1:23" s="30" customFormat="1" ht="166.5" customHeight="1" x14ac:dyDescent="0.2">
      <c r="A44" s="91">
        <v>31</v>
      </c>
      <c r="B44" s="339" t="s">
        <v>50</v>
      </c>
      <c r="C44" s="339" t="s">
        <v>30</v>
      </c>
      <c r="D44" s="339" t="s">
        <v>80</v>
      </c>
      <c r="E44" s="342">
        <v>6215</v>
      </c>
      <c r="F44" s="86" t="s">
        <v>132</v>
      </c>
      <c r="G44" s="336" t="s">
        <v>39</v>
      </c>
      <c r="H44" s="339" t="s">
        <v>43</v>
      </c>
      <c r="I44" s="339" t="s">
        <v>31</v>
      </c>
      <c r="J44" s="339" t="s">
        <v>30</v>
      </c>
      <c r="K44" s="339" t="s">
        <v>31</v>
      </c>
      <c r="L44" s="348">
        <v>39548</v>
      </c>
      <c r="M44" s="351" t="s">
        <v>28</v>
      </c>
      <c r="N44" s="326">
        <v>6323388.6900000004</v>
      </c>
      <c r="O44" s="333">
        <v>46062</v>
      </c>
      <c r="P44" s="333">
        <v>46109</v>
      </c>
      <c r="Q44" s="28">
        <v>4763128.3600000003</v>
      </c>
      <c r="R44" s="29" t="s">
        <v>29</v>
      </c>
      <c r="S44" s="51">
        <v>2193.71</v>
      </c>
      <c r="T44" s="324">
        <f t="shared" si="0"/>
        <v>0.50499893910522842</v>
      </c>
      <c r="U44" s="322">
        <v>3193304.58</v>
      </c>
      <c r="V44" s="316" t="s">
        <v>134</v>
      </c>
      <c r="W44" s="319" t="s">
        <v>135</v>
      </c>
    </row>
    <row r="45" spans="1:23" s="30" customFormat="1" ht="56.25" customHeight="1" x14ac:dyDescent="0.2">
      <c r="A45" s="91">
        <v>32</v>
      </c>
      <c r="B45" s="340"/>
      <c r="C45" s="340"/>
      <c r="D45" s="340"/>
      <c r="E45" s="343"/>
      <c r="F45" s="87" t="s">
        <v>133</v>
      </c>
      <c r="G45" s="337"/>
      <c r="H45" s="340"/>
      <c r="I45" s="340"/>
      <c r="J45" s="340"/>
      <c r="K45" s="340"/>
      <c r="L45" s="349"/>
      <c r="M45" s="352"/>
      <c r="N45" s="354"/>
      <c r="O45" s="334"/>
      <c r="P45" s="334"/>
      <c r="Q45" s="28">
        <v>805882.07</v>
      </c>
      <c r="R45" s="29" t="s">
        <v>29</v>
      </c>
      <c r="S45" s="51">
        <v>983.81</v>
      </c>
      <c r="T45" s="346"/>
      <c r="U45" s="347"/>
      <c r="V45" s="317"/>
      <c r="W45" s="320"/>
    </row>
    <row r="46" spans="1:23" s="30" customFormat="1" ht="66.75" customHeight="1" x14ac:dyDescent="0.2">
      <c r="A46" s="91">
        <v>33</v>
      </c>
      <c r="B46" s="340"/>
      <c r="C46" s="340"/>
      <c r="D46" s="340"/>
      <c r="E46" s="343"/>
      <c r="F46" s="87" t="s">
        <v>34</v>
      </c>
      <c r="G46" s="337"/>
      <c r="H46" s="340"/>
      <c r="I46" s="340"/>
      <c r="J46" s="340"/>
      <c r="K46" s="340"/>
      <c r="L46" s="349"/>
      <c r="M46" s="352"/>
      <c r="N46" s="354"/>
      <c r="O46" s="334"/>
      <c r="P46" s="334"/>
      <c r="Q46" s="28">
        <v>530668.17000000004</v>
      </c>
      <c r="R46" s="29" t="s">
        <v>29</v>
      </c>
      <c r="S46" s="51">
        <v>378.83</v>
      </c>
      <c r="T46" s="346"/>
      <c r="U46" s="347"/>
      <c r="V46" s="317"/>
      <c r="W46" s="320"/>
    </row>
    <row r="47" spans="1:23" s="30" customFormat="1" ht="66.75" customHeight="1" x14ac:dyDescent="0.2">
      <c r="A47" s="91">
        <v>34</v>
      </c>
      <c r="B47" s="341"/>
      <c r="C47" s="341"/>
      <c r="D47" s="341"/>
      <c r="E47" s="344"/>
      <c r="F47" s="87" t="s">
        <v>33</v>
      </c>
      <c r="G47" s="338"/>
      <c r="H47" s="341"/>
      <c r="I47" s="341"/>
      <c r="J47" s="341"/>
      <c r="K47" s="341"/>
      <c r="L47" s="350"/>
      <c r="M47" s="353"/>
      <c r="N47" s="355"/>
      <c r="O47" s="345"/>
      <c r="P47" s="335"/>
      <c r="Q47" s="28">
        <v>223710.09</v>
      </c>
      <c r="R47" s="29" t="s">
        <v>32</v>
      </c>
      <c r="S47" s="51">
        <v>395.43</v>
      </c>
      <c r="T47" s="325"/>
      <c r="U47" s="323"/>
      <c r="V47" s="318"/>
      <c r="W47" s="321"/>
    </row>
    <row r="48" spans="1:23" s="30" customFormat="1" ht="137.1" customHeight="1" x14ac:dyDescent="0.2">
      <c r="A48" s="91">
        <v>35</v>
      </c>
      <c r="B48" s="54" t="s">
        <v>50</v>
      </c>
      <c r="C48" s="54" t="s">
        <v>30</v>
      </c>
      <c r="D48" s="54" t="s">
        <v>81</v>
      </c>
      <c r="E48" s="85">
        <v>6216</v>
      </c>
      <c r="F48" s="86" t="s">
        <v>63</v>
      </c>
      <c r="G48" s="23" t="s">
        <v>39</v>
      </c>
      <c r="H48" s="54" t="s">
        <v>43</v>
      </c>
      <c r="I48" s="54" t="s">
        <v>64</v>
      </c>
      <c r="J48" s="54" t="s">
        <v>30</v>
      </c>
      <c r="K48" s="54" t="s">
        <v>64</v>
      </c>
      <c r="L48" s="48">
        <v>6470</v>
      </c>
      <c r="M48" s="24" t="s">
        <v>28</v>
      </c>
      <c r="N48" s="58">
        <v>120022</v>
      </c>
      <c r="O48" s="57">
        <v>46069</v>
      </c>
      <c r="P48" s="50">
        <v>46081</v>
      </c>
      <c r="Q48" s="28">
        <v>629.27</v>
      </c>
      <c r="R48" s="29" t="s">
        <v>29</v>
      </c>
      <c r="S48" s="51">
        <v>1</v>
      </c>
      <c r="T48" s="25">
        <f t="shared" si="0"/>
        <v>0</v>
      </c>
      <c r="U48" s="26">
        <v>0</v>
      </c>
      <c r="V48" s="27" t="s">
        <v>136</v>
      </c>
      <c r="W48" s="79" t="s">
        <v>137</v>
      </c>
    </row>
    <row r="49" spans="1:23" s="30" customFormat="1" ht="137.1" customHeight="1" x14ac:dyDescent="0.2">
      <c r="A49" s="91">
        <v>36</v>
      </c>
      <c r="B49" s="54" t="s">
        <v>50</v>
      </c>
      <c r="C49" s="54" t="s">
        <v>30</v>
      </c>
      <c r="D49" s="54" t="s">
        <v>82</v>
      </c>
      <c r="E49" s="85">
        <v>6217</v>
      </c>
      <c r="F49" s="86" t="s">
        <v>65</v>
      </c>
      <c r="G49" s="23" t="s">
        <v>88</v>
      </c>
      <c r="H49" s="54" t="s">
        <v>66</v>
      </c>
      <c r="I49" s="54" t="s">
        <v>31</v>
      </c>
      <c r="J49" s="54" t="s">
        <v>30</v>
      </c>
      <c r="K49" s="54" t="s">
        <v>31</v>
      </c>
      <c r="L49" s="48">
        <v>33284</v>
      </c>
      <c r="M49" s="24" t="s">
        <v>28</v>
      </c>
      <c r="N49" s="53">
        <v>2609432.21</v>
      </c>
      <c r="O49" s="49">
        <v>46083</v>
      </c>
      <c r="P49" s="50">
        <v>46095</v>
      </c>
      <c r="Q49" s="28">
        <f>N49/S49</f>
        <v>287.7728603126709</v>
      </c>
      <c r="R49" s="29" t="s">
        <v>29</v>
      </c>
      <c r="S49" s="51">
        <v>9067.68</v>
      </c>
      <c r="T49" s="25">
        <f t="shared" si="0"/>
        <v>0</v>
      </c>
      <c r="U49" s="26">
        <v>0</v>
      </c>
      <c r="V49" s="27" t="s">
        <v>138</v>
      </c>
      <c r="W49" s="79" t="s">
        <v>139</v>
      </c>
    </row>
    <row r="50" spans="1:23" s="30" customFormat="1" ht="200.25" customHeight="1" x14ac:dyDescent="0.2">
      <c r="A50" s="91">
        <v>37</v>
      </c>
      <c r="B50" s="271" t="s">
        <v>50</v>
      </c>
      <c r="C50" s="271" t="s">
        <v>30</v>
      </c>
      <c r="D50" s="271" t="s">
        <v>83</v>
      </c>
      <c r="E50" s="299">
        <v>6218</v>
      </c>
      <c r="F50" s="86" t="s">
        <v>84</v>
      </c>
      <c r="G50" s="277" t="s">
        <v>85</v>
      </c>
      <c r="H50" s="271" t="s">
        <v>43</v>
      </c>
      <c r="I50" s="271" t="s">
        <v>31</v>
      </c>
      <c r="J50" s="271" t="s">
        <v>30</v>
      </c>
      <c r="K50" s="271" t="s">
        <v>31</v>
      </c>
      <c r="L50" s="302">
        <v>330</v>
      </c>
      <c r="M50" s="283" t="s">
        <v>28</v>
      </c>
      <c r="N50" s="301">
        <v>5777307.4100000001</v>
      </c>
      <c r="O50" s="300">
        <v>46069</v>
      </c>
      <c r="P50" s="300">
        <v>46130</v>
      </c>
      <c r="Q50" s="31">
        <v>3617653.99</v>
      </c>
      <c r="R50" s="29" t="s">
        <v>29</v>
      </c>
      <c r="S50" s="51">
        <v>1890</v>
      </c>
      <c r="T50" s="293">
        <f t="shared" si="0"/>
        <v>0</v>
      </c>
      <c r="U50" s="295">
        <v>0</v>
      </c>
      <c r="V50" s="297" t="s">
        <v>86</v>
      </c>
      <c r="W50" s="285" t="s">
        <v>87</v>
      </c>
    </row>
    <row r="51" spans="1:23" ht="38.25" customHeight="1" x14ac:dyDescent="0.25">
      <c r="A51" s="92">
        <v>38</v>
      </c>
      <c r="B51" s="271"/>
      <c r="C51" s="271"/>
      <c r="D51" s="271"/>
      <c r="E51" s="299"/>
      <c r="F51" s="52" t="s">
        <v>48</v>
      </c>
      <c r="G51" s="277"/>
      <c r="H51" s="271"/>
      <c r="I51" s="271"/>
      <c r="J51" s="271"/>
      <c r="K51" s="271"/>
      <c r="L51" s="302"/>
      <c r="M51" s="283"/>
      <c r="N51" s="301"/>
      <c r="O51" s="300"/>
      <c r="P51" s="300"/>
      <c r="Q51" s="31">
        <v>756432.31</v>
      </c>
      <c r="R51" s="29" t="s">
        <v>29</v>
      </c>
      <c r="S51" s="51">
        <v>919</v>
      </c>
      <c r="T51" s="293"/>
      <c r="U51" s="295"/>
      <c r="V51" s="297"/>
      <c r="W51" s="285"/>
    </row>
    <row r="52" spans="1:23" ht="36.75" customHeight="1" x14ac:dyDescent="0.25">
      <c r="A52" s="92">
        <v>39</v>
      </c>
      <c r="B52" s="271"/>
      <c r="C52" s="271"/>
      <c r="D52" s="271"/>
      <c r="E52" s="299"/>
      <c r="F52" s="52" t="s">
        <v>34</v>
      </c>
      <c r="G52" s="277"/>
      <c r="H52" s="271"/>
      <c r="I52" s="271"/>
      <c r="J52" s="271"/>
      <c r="K52" s="271"/>
      <c r="L52" s="302"/>
      <c r="M52" s="283"/>
      <c r="N52" s="301"/>
      <c r="O52" s="300"/>
      <c r="P52" s="300"/>
      <c r="Q52" s="31">
        <v>769720.4</v>
      </c>
      <c r="R52" s="29" t="s">
        <v>32</v>
      </c>
      <c r="S52" s="51">
        <v>552.08000000000004</v>
      </c>
      <c r="T52" s="293"/>
      <c r="U52" s="295"/>
      <c r="V52" s="297"/>
      <c r="W52" s="285"/>
    </row>
    <row r="53" spans="1:23" ht="36.75" customHeight="1" x14ac:dyDescent="0.25">
      <c r="A53" s="92">
        <v>40</v>
      </c>
      <c r="B53" s="271"/>
      <c r="C53" s="271"/>
      <c r="D53" s="271"/>
      <c r="E53" s="299"/>
      <c r="F53" s="52" t="s">
        <v>89</v>
      </c>
      <c r="G53" s="277"/>
      <c r="H53" s="271"/>
      <c r="I53" s="271"/>
      <c r="J53" s="271"/>
      <c r="K53" s="271"/>
      <c r="L53" s="302"/>
      <c r="M53" s="283"/>
      <c r="N53" s="301"/>
      <c r="O53" s="300"/>
      <c r="P53" s="300"/>
      <c r="Q53" s="31">
        <v>286485.23</v>
      </c>
      <c r="R53" s="29" t="s">
        <v>90</v>
      </c>
      <c r="S53" s="51">
        <v>1</v>
      </c>
      <c r="T53" s="293"/>
      <c r="U53" s="295"/>
      <c r="V53" s="297"/>
      <c r="W53" s="285"/>
    </row>
    <row r="54" spans="1:23" ht="45.75" customHeight="1" thickBot="1" x14ac:dyDescent="0.3">
      <c r="A54" s="93">
        <v>41</v>
      </c>
      <c r="B54" s="272"/>
      <c r="C54" s="272"/>
      <c r="D54" s="272"/>
      <c r="E54" s="329"/>
      <c r="F54" s="81" t="s">
        <v>33</v>
      </c>
      <c r="G54" s="278"/>
      <c r="H54" s="272"/>
      <c r="I54" s="272"/>
      <c r="J54" s="272"/>
      <c r="K54" s="272"/>
      <c r="L54" s="330"/>
      <c r="M54" s="284"/>
      <c r="N54" s="331"/>
      <c r="O54" s="332"/>
      <c r="P54" s="332"/>
      <c r="Q54" s="82">
        <v>347015.48</v>
      </c>
      <c r="R54" s="83" t="s">
        <v>29</v>
      </c>
      <c r="S54" s="94">
        <v>460.65</v>
      </c>
      <c r="T54" s="294"/>
      <c r="U54" s="296"/>
      <c r="V54" s="298"/>
      <c r="W54" s="286"/>
    </row>
  </sheetData>
  <sheetProtection formatCells="0" formatColumns="0" formatRows="0" insertRows="0" insertHyperlinks="0" deleteRows="0" selectLockedCells="1" sort="0" autoFilter="0" pivotTables="0"/>
  <mergeCells count="192">
    <mergeCell ref="E44:E47"/>
    <mergeCell ref="D44:D47"/>
    <mergeCell ref="C44:C47"/>
    <mergeCell ref="B44:B47"/>
    <mergeCell ref="C23:C26"/>
    <mergeCell ref="B23:B26"/>
    <mergeCell ref="O44:O47"/>
    <mergeCell ref="T44:T47"/>
    <mergeCell ref="U44:U47"/>
    <mergeCell ref="J44:J47"/>
    <mergeCell ref="K44:K47"/>
    <mergeCell ref="L44:L47"/>
    <mergeCell ref="M44:M47"/>
    <mergeCell ref="N44:N47"/>
    <mergeCell ref="B28:B30"/>
    <mergeCell ref="C28:C30"/>
    <mergeCell ref="D28:D30"/>
    <mergeCell ref="E28:E30"/>
    <mergeCell ref="G28:G30"/>
    <mergeCell ref="P23:P26"/>
    <mergeCell ref="T23:T26"/>
    <mergeCell ref="U23:U26"/>
    <mergeCell ref="M28:M30"/>
    <mergeCell ref="N28:N30"/>
    <mergeCell ref="V44:V47"/>
    <mergeCell ref="W44:W47"/>
    <mergeCell ref="U40:U41"/>
    <mergeCell ref="T40:T41"/>
    <mergeCell ref="N40:N41"/>
    <mergeCell ref="O40:O41"/>
    <mergeCell ref="A18:W18"/>
    <mergeCell ref="E50:E54"/>
    <mergeCell ref="G50:G54"/>
    <mergeCell ref="I50:I54"/>
    <mergeCell ref="H50:H54"/>
    <mergeCell ref="J50:J54"/>
    <mergeCell ref="K50:K54"/>
    <mergeCell ref="L50:L54"/>
    <mergeCell ref="M50:M54"/>
    <mergeCell ref="N50:N54"/>
    <mergeCell ref="O50:O54"/>
    <mergeCell ref="P50:P54"/>
    <mergeCell ref="T50:T54"/>
    <mergeCell ref="U50:U54"/>
    <mergeCell ref="P44:P47"/>
    <mergeCell ref="G44:G47"/>
    <mergeCell ref="H44:H47"/>
    <mergeCell ref="I44:I47"/>
    <mergeCell ref="L14:L17"/>
    <mergeCell ref="M14:M17"/>
    <mergeCell ref="T14:T17"/>
    <mergeCell ref="U14:U17"/>
    <mergeCell ref="V14:V17"/>
    <mergeCell ref="W14:W17"/>
    <mergeCell ref="N14:N17"/>
    <mergeCell ref="O14:O17"/>
    <mergeCell ref="P14:P17"/>
    <mergeCell ref="R14:R17"/>
    <mergeCell ref="B14:B17"/>
    <mergeCell ref="C14:C17"/>
    <mergeCell ref="D14:D17"/>
    <mergeCell ref="E14:E17"/>
    <mergeCell ref="G14:G17"/>
    <mergeCell ref="H14:H17"/>
    <mergeCell ref="I14:I17"/>
    <mergeCell ref="J14:J17"/>
    <mergeCell ref="K14:K17"/>
    <mergeCell ref="A12:W12"/>
    <mergeCell ref="O10:O11"/>
    <mergeCell ref="A10:A11"/>
    <mergeCell ref="M10:M11"/>
    <mergeCell ref="S10:S11"/>
    <mergeCell ref="F10:F11"/>
    <mergeCell ref="J10:J11"/>
    <mergeCell ref="E10:E11"/>
    <mergeCell ref="I10:I11"/>
    <mergeCell ref="L10:L11"/>
    <mergeCell ref="A1:W4"/>
    <mergeCell ref="A5:W5"/>
    <mergeCell ref="A8:W9"/>
    <mergeCell ref="G10:G11"/>
    <mergeCell ref="H10:H11"/>
    <mergeCell ref="B10:B11"/>
    <mergeCell ref="C10:C11"/>
    <mergeCell ref="P10:P11"/>
    <mergeCell ref="R10:R11"/>
    <mergeCell ref="D10:D11"/>
    <mergeCell ref="N10:N11"/>
    <mergeCell ref="V6:V7"/>
    <mergeCell ref="K10:K11"/>
    <mergeCell ref="Q10:Q11"/>
    <mergeCell ref="T10:U10"/>
    <mergeCell ref="W10:W11"/>
    <mergeCell ref="W6:W7"/>
    <mergeCell ref="V10:V11"/>
    <mergeCell ref="O19:O22"/>
    <mergeCell ref="P19:P22"/>
    <mergeCell ref="T19:T22"/>
    <mergeCell ref="U19:U22"/>
    <mergeCell ref="W19:W22"/>
    <mergeCell ref="V19:V22"/>
    <mergeCell ref="B50:B54"/>
    <mergeCell ref="C50:C54"/>
    <mergeCell ref="D50:D54"/>
    <mergeCell ref="N19:N22"/>
    <mergeCell ref="B19:B22"/>
    <mergeCell ref="C19:C22"/>
    <mergeCell ref="D19:D22"/>
    <mergeCell ref="E19:E22"/>
    <mergeCell ref="G19:G22"/>
    <mergeCell ref="H19:H22"/>
    <mergeCell ref="I19:I22"/>
    <mergeCell ref="J19:J22"/>
    <mergeCell ref="K19:K22"/>
    <mergeCell ref="L19:L22"/>
    <mergeCell ref="M19:M22"/>
    <mergeCell ref="G23:G26"/>
    <mergeCell ref="V50:V54"/>
    <mergeCell ref="W50:W54"/>
    <mergeCell ref="W23:W26"/>
    <mergeCell ref="V23:V26"/>
    <mergeCell ref="K23:K26"/>
    <mergeCell ref="L23:L26"/>
    <mergeCell ref="M23:M26"/>
    <mergeCell ref="N23:N26"/>
    <mergeCell ref="O23:O26"/>
    <mergeCell ref="D23:D26"/>
    <mergeCell ref="E23:E26"/>
    <mergeCell ref="H23:H26"/>
    <mergeCell ref="I23:I26"/>
    <mergeCell ref="J23:J26"/>
    <mergeCell ref="O28:O30"/>
    <mergeCell ref="P28:P30"/>
    <mergeCell ref="W28:W30"/>
    <mergeCell ref="V28:V30"/>
    <mergeCell ref="U28:U30"/>
    <mergeCell ref="T28:T30"/>
    <mergeCell ref="H28:H30"/>
    <mergeCell ref="I28:I30"/>
    <mergeCell ref="J28:J30"/>
    <mergeCell ref="K28:K30"/>
    <mergeCell ref="L28:L30"/>
    <mergeCell ref="D35:D38"/>
    <mergeCell ref="C35:C38"/>
    <mergeCell ref="B35:B38"/>
    <mergeCell ref="C40:C41"/>
    <mergeCell ref="D40:D41"/>
    <mergeCell ref="W35:W38"/>
    <mergeCell ref="V35:V38"/>
    <mergeCell ref="T35:T38"/>
    <mergeCell ref="U35:U38"/>
    <mergeCell ref="G35:G38"/>
    <mergeCell ref="H35:H38"/>
    <mergeCell ref="I35:I38"/>
    <mergeCell ref="J35:J38"/>
    <mergeCell ref="K35:K38"/>
    <mergeCell ref="L35:L38"/>
    <mergeCell ref="M35:M38"/>
    <mergeCell ref="N35:N38"/>
    <mergeCell ref="O35:O38"/>
    <mergeCell ref="P35:P38"/>
    <mergeCell ref="V40:V41"/>
    <mergeCell ref="W40:W41"/>
    <mergeCell ref="E40:E41"/>
    <mergeCell ref="G40:G41"/>
    <mergeCell ref="H40:H41"/>
    <mergeCell ref="I40:I41"/>
    <mergeCell ref="J40:J41"/>
    <mergeCell ref="K40:K41"/>
    <mergeCell ref="L40:L41"/>
    <mergeCell ref="M40:M41"/>
    <mergeCell ref="P40:P41"/>
    <mergeCell ref="D42:D43"/>
    <mergeCell ref="C42:C43"/>
    <mergeCell ref="B42:B43"/>
    <mergeCell ref="V42:V43"/>
    <mergeCell ref="W42:W43"/>
    <mergeCell ref="U42:U43"/>
    <mergeCell ref="T42:T43"/>
    <mergeCell ref="J42:J43"/>
    <mergeCell ref="I42:I43"/>
    <mergeCell ref="H42:H43"/>
    <mergeCell ref="G42:G43"/>
    <mergeCell ref="E42:E43"/>
    <mergeCell ref="O42:O43"/>
    <mergeCell ref="N42:N43"/>
    <mergeCell ref="M42:M43"/>
    <mergeCell ref="L42:L43"/>
    <mergeCell ref="K42:K43"/>
    <mergeCell ref="R42:R43"/>
    <mergeCell ref="Q42:Q43"/>
    <mergeCell ref="P42:P43"/>
  </mergeCells>
  <phoneticPr fontId="13" type="noConversion"/>
  <printOptions horizontalCentered="1"/>
  <pageMargins left="0.7" right="0.7" top="0.75" bottom="0.75" header="0.3" footer="0.3"/>
  <pageSetup scale="23" fitToHeight="0" orientation="landscape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X64"/>
  <sheetViews>
    <sheetView zoomScale="50" zoomScaleNormal="50" workbookViewId="0">
      <selection activeCell="A5" sqref="A5:W5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5" customWidth="1"/>
    <col min="5" max="5" width="19.5703125" style="5" customWidth="1"/>
    <col min="6" max="6" width="36.42578125" style="1" customWidth="1"/>
    <col min="7" max="7" width="23.28515625" style="1" customWidth="1"/>
    <col min="8" max="8" width="29.28515625" style="4" customWidth="1"/>
    <col min="9" max="9" width="22.42578125" style="1" customWidth="1"/>
    <col min="10" max="10" width="19.5703125" style="1" customWidth="1"/>
    <col min="11" max="11" width="49.42578125" style="1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0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11"/>
    </row>
    <row r="2" spans="1:24" ht="11.45" customHeight="1" x14ac:dyDescent="0.25">
      <c r="A2" s="257"/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  <c r="W2" s="257"/>
      <c r="X2" s="12"/>
    </row>
    <row r="3" spans="1:24" ht="11.45" customHeight="1" x14ac:dyDescent="0.25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12"/>
    </row>
    <row r="4" spans="1:24" ht="103.5" customHeight="1" x14ac:dyDescent="0.25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12"/>
    </row>
    <row r="5" spans="1:24" ht="49.5" customHeight="1" x14ac:dyDescent="0.25">
      <c r="A5" s="258" t="s">
        <v>26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13"/>
    </row>
    <row r="6" spans="1:24" ht="15" customHeight="1" x14ac:dyDescent="0.3">
      <c r="A6" s="34"/>
      <c r="B6" s="35"/>
      <c r="C6" s="36"/>
      <c r="D6" s="37"/>
      <c r="E6" s="37"/>
      <c r="F6" s="35"/>
      <c r="G6" s="35"/>
      <c r="H6" s="36"/>
      <c r="I6" s="35"/>
      <c r="J6" s="35"/>
      <c r="K6" s="35"/>
      <c r="L6" s="35"/>
      <c r="M6" s="35"/>
      <c r="N6" s="38"/>
      <c r="O6" s="39"/>
      <c r="P6" s="35"/>
      <c r="Q6" s="36"/>
      <c r="R6" s="35"/>
      <c r="S6" s="40"/>
      <c r="T6" s="36"/>
      <c r="U6" s="41"/>
      <c r="V6" s="259" t="s">
        <v>0</v>
      </c>
      <c r="W6" s="259" t="s">
        <v>1</v>
      </c>
      <c r="X6" s="14"/>
    </row>
    <row r="7" spans="1:24" ht="28.5" customHeight="1" x14ac:dyDescent="0.3">
      <c r="A7" s="34"/>
      <c r="B7" s="35"/>
      <c r="C7" s="36"/>
      <c r="D7" s="37"/>
      <c r="E7" s="37"/>
      <c r="F7" s="35"/>
      <c r="G7" s="35"/>
      <c r="H7" s="36"/>
      <c r="I7" s="35"/>
      <c r="J7" s="35"/>
      <c r="K7" s="35"/>
      <c r="L7" s="35"/>
      <c r="M7" s="35"/>
      <c r="N7" s="38"/>
      <c r="O7" s="39"/>
      <c r="P7" s="35"/>
      <c r="Q7" s="36"/>
      <c r="R7" s="35"/>
      <c r="S7" s="40"/>
      <c r="T7" s="36"/>
      <c r="U7" s="41"/>
      <c r="V7" s="259"/>
      <c r="W7" s="259"/>
      <c r="X7" s="15"/>
    </row>
    <row r="8" spans="1:24" ht="5.25" customHeight="1" x14ac:dyDescent="0.25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10"/>
    </row>
    <row r="9" spans="1:24" ht="9" customHeight="1" x14ac:dyDescent="0.25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10"/>
    </row>
    <row r="10" spans="1:24" s="2" customFormat="1" ht="22.5" customHeight="1" x14ac:dyDescent="0.25">
      <c r="A10" s="261" t="s">
        <v>4</v>
      </c>
      <c r="B10" s="261" t="s">
        <v>2</v>
      </c>
      <c r="C10" s="261" t="s">
        <v>5</v>
      </c>
      <c r="D10" s="255" t="s">
        <v>6</v>
      </c>
      <c r="E10" s="256" t="s">
        <v>7</v>
      </c>
      <c r="F10" s="261" t="s">
        <v>8</v>
      </c>
      <c r="G10" s="261" t="s">
        <v>9</v>
      </c>
      <c r="H10" s="261" t="s">
        <v>10</v>
      </c>
      <c r="I10" s="261" t="s">
        <v>11</v>
      </c>
      <c r="J10" s="261" t="s">
        <v>12</v>
      </c>
      <c r="K10" s="261" t="s">
        <v>13</v>
      </c>
      <c r="L10" s="261" t="s">
        <v>14</v>
      </c>
      <c r="M10" s="261" t="s">
        <v>15</v>
      </c>
      <c r="N10" s="265" t="s">
        <v>16</v>
      </c>
      <c r="O10" s="266" t="s">
        <v>17</v>
      </c>
      <c r="P10" s="261" t="s">
        <v>18</v>
      </c>
      <c r="Q10" s="261" t="s">
        <v>19</v>
      </c>
      <c r="R10" s="261" t="s">
        <v>20</v>
      </c>
      <c r="S10" s="262" t="s">
        <v>21</v>
      </c>
      <c r="T10" s="261" t="s">
        <v>22</v>
      </c>
      <c r="U10" s="261"/>
      <c r="V10" s="261" t="s">
        <v>24</v>
      </c>
      <c r="W10" s="263" t="s">
        <v>25</v>
      </c>
      <c r="X10" s="16"/>
    </row>
    <row r="11" spans="1:24" s="2" customFormat="1" ht="51" customHeight="1" x14ac:dyDescent="0.25">
      <c r="A11" s="261"/>
      <c r="B11" s="261"/>
      <c r="C11" s="261"/>
      <c r="D11" s="255"/>
      <c r="E11" s="256"/>
      <c r="F11" s="261"/>
      <c r="G11" s="261"/>
      <c r="H11" s="261"/>
      <c r="I11" s="261"/>
      <c r="J11" s="261"/>
      <c r="K11" s="261"/>
      <c r="L11" s="261"/>
      <c r="M11" s="261"/>
      <c r="N11" s="265"/>
      <c r="O11" s="266"/>
      <c r="P11" s="261"/>
      <c r="Q11" s="261"/>
      <c r="R11" s="261"/>
      <c r="S11" s="262"/>
      <c r="T11" s="42" t="s">
        <v>23</v>
      </c>
      <c r="U11" s="43" t="s">
        <v>3</v>
      </c>
      <c r="V11" s="261"/>
      <c r="W11" s="263"/>
      <c r="X11" s="16"/>
    </row>
    <row r="12" spans="1:24" s="3" customFormat="1" ht="61.5" customHeight="1" thickBot="1" x14ac:dyDescent="0.3">
      <c r="A12" s="376" t="s">
        <v>47</v>
      </c>
      <c r="B12" s="376"/>
      <c r="C12" s="376"/>
      <c r="D12" s="376"/>
      <c r="E12" s="376"/>
      <c r="F12" s="376"/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17"/>
    </row>
    <row r="13" spans="1:24" s="6" customFormat="1" ht="163.5" customHeight="1" x14ac:dyDescent="0.2">
      <c r="A13" s="44">
        <v>1</v>
      </c>
      <c r="B13" s="23" t="s">
        <v>27</v>
      </c>
      <c r="C13" s="23" t="s">
        <v>30</v>
      </c>
      <c r="D13" s="155" t="s">
        <v>37</v>
      </c>
      <c r="E13" s="55">
        <v>6201</v>
      </c>
      <c r="F13" s="86" t="s">
        <v>38</v>
      </c>
      <c r="G13" s="23" t="s">
        <v>39</v>
      </c>
      <c r="H13" s="23" t="s">
        <v>40</v>
      </c>
      <c r="I13" s="88" t="s">
        <v>31</v>
      </c>
      <c r="J13" s="44" t="s">
        <v>30</v>
      </c>
      <c r="K13" s="88" t="s">
        <v>31</v>
      </c>
      <c r="L13" s="156">
        <v>39548</v>
      </c>
      <c r="M13" s="24" t="s">
        <v>28</v>
      </c>
      <c r="N13" s="154">
        <v>1980000</v>
      </c>
      <c r="O13" s="56">
        <v>46048</v>
      </c>
      <c r="P13" s="157">
        <v>46095</v>
      </c>
      <c r="Q13" s="28">
        <f>N13/S13</f>
        <v>1980000</v>
      </c>
      <c r="R13" s="29" t="s">
        <v>29</v>
      </c>
      <c r="S13" s="158">
        <v>1</v>
      </c>
      <c r="T13" s="25">
        <f>U13*100%/N13</f>
        <v>0.98145401515151509</v>
      </c>
      <c r="U13" s="143">
        <v>1943278.95</v>
      </c>
      <c r="V13" s="28" t="s">
        <v>35</v>
      </c>
      <c r="W13" s="28" t="s">
        <v>36</v>
      </c>
      <c r="X13" s="19"/>
    </row>
    <row r="14" spans="1:24" s="6" customFormat="1" ht="120" customHeight="1" x14ac:dyDescent="0.2">
      <c r="A14" s="44">
        <v>2</v>
      </c>
      <c r="B14" s="269" t="s">
        <v>27</v>
      </c>
      <c r="C14" s="271" t="s">
        <v>30</v>
      </c>
      <c r="D14" s="375" t="s">
        <v>46</v>
      </c>
      <c r="E14" s="275" t="s">
        <v>101</v>
      </c>
      <c r="F14" s="86" t="s">
        <v>176</v>
      </c>
      <c r="G14" s="277" t="s">
        <v>42</v>
      </c>
      <c r="H14" s="277" t="s">
        <v>40</v>
      </c>
      <c r="I14" s="271" t="s">
        <v>31</v>
      </c>
      <c r="J14" s="271" t="s">
        <v>30</v>
      </c>
      <c r="K14" s="271" t="s">
        <v>31</v>
      </c>
      <c r="L14" s="281">
        <v>39548</v>
      </c>
      <c r="M14" s="283" t="s">
        <v>28</v>
      </c>
      <c r="N14" s="372">
        <v>6670108.8899999997</v>
      </c>
      <c r="O14" s="287">
        <v>45670</v>
      </c>
      <c r="P14" s="289">
        <v>45754</v>
      </c>
      <c r="Q14" s="31">
        <v>4186473.72</v>
      </c>
      <c r="R14" s="291" t="s">
        <v>32</v>
      </c>
      <c r="S14" s="9">
        <v>2497.4699999999998</v>
      </c>
      <c r="T14" s="293">
        <f>U14*100%/N14</f>
        <v>1</v>
      </c>
      <c r="U14" s="356">
        <v>6670108.8899999997</v>
      </c>
      <c r="V14" s="303" t="s">
        <v>44</v>
      </c>
      <c r="W14" s="303" t="s">
        <v>45</v>
      </c>
      <c r="X14" s="20"/>
    </row>
    <row r="15" spans="1:24" s="6" customFormat="1" ht="54" customHeight="1" x14ac:dyDescent="0.2">
      <c r="A15" s="44">
        <v>3</v>
      </c>
      <c r="B15" s="269"/>
      <c r="C15" s="271"/>
      <c r="D15" s="375"/>
      <c r="E15" s="275"/>
      <c r="F15" s="87" t="s">
        <v>48</v>
      </c>
      <c r="G15" s="277"/>
      <c r="H15" s="277"/>
      <c r="I15" s="271"/>
      <c r="J15" s="271"/>
      <c r="K15" s="271"/>
      <c r="L15" s="281"/>
      <c r="M15" s="283"/>
      <c r="N15" s="372"/>
      <c r="O15" s="287"/>
      <c r="P15" s="289"/>
      <c r="Q15" s="31">
        <v>824569.22</v>
      </c>
      <c r="R15" s="291"/>
      <c r="S15" s="9">
        <v>983.81</v>
      </c>
      <c r="T15" s="293"/>
      <c r="U15" s="356"/>
      <c r="V15" s="303"/>
      <c r="W15" s="303"/>
      <c r="X15" s="22"/>
    </row>
    <row r="16" spans="1:24" s="6" customFormat="1" ht="66" customHeight="1" x14ac:dyDescent="0.2">
      <c r="A16" s="44">
        <v>4</v>
      </c>
      <c r="B16" s="269"/>
      <c r="C16" s="271"/>
      <c r="D16" s="375"/>
      <c r="E16" s="275"/>
      <c r="F16" s="87" t="s">
        <v>34</v>
      </c>
      <c r="G16" s="277"/>
      <c r="H16" s="277"/>
      <c r="I16" s="271"/>
      <c r="J16" s="271"/>
      <c r="K16" s="271"/>
      <c r="L16" s="281"/>
      <c r="M16" s="283"/>
      <c r="N16" s="372"/>
      <c r="O16" s="287"/>
      <c r="P16" s="289"/>
      <c r="Q16" s="31">
        <v>817647.95</v>
      </c>
      <c r="R16" s="291"/>
      <c r="S16" s="9">
        <v>538.94000000000005</v>
      </c>
      <c r="T16" s="293"/>
      <c r="U16" s="356"/>
      <c r="V16" s="303"/>
      <c r="W16" s="303"/>
      <c r="X16" s="22"/>
    </row>
    <row r="17" spans="1:24" s="6" customFormat="1" ht="75.95" customHeight="1" thickBot="1" x14ac:dyDescent="0.25">
      <c r="A17" s="44">
        <v>5</v>
      </c>
      <c r="B17" s="269"/>
      <c r="C17" s="271"/>
      <c r="D17" s="375"/>
      <c r="E17" s="275"/>
      <c r="F17" s="87" t="s">
        <v>33</v>
      </c>
      <c r="G17" s="277"/>
      <c r="H17" s="277"/>
      <c r="I17" s="271"/>
      <c r="J17" s="271"/>
      <c r="K17" s="271"/>
      <c r="L17" s="281"/>
      <c r="M17" s="283"/>
      <c r="N17" s="372"/>
      <c r="O17" s="287"/>
      <c r="P17" s="289"/>
      <c r="Q17" s="31">
        <v>841643.57</v>
      </c>
      <c r="R17" s="291"/>
      <c r="S17" s="9">
        <v>520.46</v>
      </c>
      <c r="T17" s="293"/>
      <c r="U17" s="356"/>
      <c r="V17" s="303"/>
      <c r="W17" s="303"/>
      <c r="X17" s="21"/>
    </row>
    <row r="18" spans="1:24" s="3" customFormat="1" ht="61.5" customHeight="1" thickBot="1" x14ac:dyDescent="0.3">
      <c r="A18" s="373" t="s">
        <v>49</v>
      </c>
      <c r="B18" s="373"/>
      <c r="C18" s="373"/>
      <c r="D18" s="373"/>
      <c r="E18" s="373"/>
      <c r="F18" s="373"/>
      <c r="G18" s="373"/>
      <c r="H18" s="373"/>
      <c r="I18" s="373"/>
      <c r="J18" s="373"/>
      <c r="K18" s="373"/>
      <c r="L18" s="373"/>
      <c r="M18" s="373"/>
      <c r="N18" s="373"/>
      <c r="O18" s="373"/>
      <c r="P18" s="373"/>
      <c r="Q18" s="373"/>
      <c r="R18" s="373"/>
      <c r="S18" s="373"/>
      <c r="T18" s="373"/>
      <c r="U18" s="373"/>
      <c r="V18" s="373"/>
      <c r="W18" s="373"/>
      <c r="X18" s="17"/>
    </row>
    <row r="19" spans="1:24" s="30" customFormat="1" ht="167.25" customHeight="1" x14ac:dyDescent="0.2">
      <c r="A19" s="149">
        <v>6</v>
      </c>
      <c r="B19" s="310" t="s">
        <v>50</v>
      </c>
      <c r="C19" s="310" t="s">
        <v>30</v>
      </c>
      <c r="D19" s="310" t="s">
        <v>68</v>
      </c>
      <c r="E19" s="374">
        <v>6203</v>
      </c>
      <c r="F19" s="90" t="s">
        <v>91</v>
      </c>
      <c r="G19" s="312" t="s">
        <v>39</v>
      </c>
      <c r="H19" s="310" t="s">
        <v>66</v>
      </c>
      <c r="I19" s="310" t="s">
        <v>31</v>
      </c>
      <c r="J19" s="310" t="s">
        <v>30</v>
      </c>
      <c r="K19" s="310" t="s">
        <v>31</v>
      </c>
      <c r="L19" s="313">
        <v>66</v>
      </c>
      <c r="M19" s="314" t="s">
        <v>28</v>
      </c>
      <c r="N19" s="371">
        <v>2392471.35</v>
      </c>
      <c r="O19" s="304">
        <v>46048</v>
      </c>
      <c r="P19" s="304">
        <v>46095</v>
      </c>
      <c r="Q19" s="71">
        <v>1635781.37</v>
      </c>
      <c r="R19" s="72" t="s">
        <v>29</v>
      </c>
      <c r="S19" s="73">
        <v>646.36</v>
      </c>
      <c r="T19" s="305">
        <f t="shared" ref="T19:T49" si="0">U19*100%/N19</f>
        <v>1</v>
      </c>
      <c r="U19" s="370">
        <v>2392471.35</v>
      </c>
      <c r="V19" s="308" t="s">
        <v>93</v>
      </c>
      <c r="W19" s="307" t="s">
        <v>94</v>
      </c>
    </row>
    <row r="20" spans="1:24" s="30" customFormat="1" ht="62.25" customHeight="1" x14ac:dyDescent="0.2">
      <c r="A20" s="150">
        <v>7</v>
      </c>
      <c r="B20" s="271"/>
      <c r="C20" s="271"/>
      <c r="D20" s="271"/>
      <c r="E20" s="360"/>
      <c r="F20" s="86" t="s">
        <v>34</v>
      </c>
      <c r="G20" s="277"/>
      <c r="H20" s="271"/>
      <c r="I20" s="271"/>
      <c r="J20" s="271"/>
      <c r="K20" s="271"/>
      <c r="L20" s="302"/>
      <c r="M20" s="283"/>
      <c r="N20" s="368"/>
      <c r="O20" s="300"/>
      <c r="P20" s="300"/>
      <c r="Q20" s="28">
        <v>320718.25</v>
      </c>
      <c r="R20" s="29" t="s">
        <v>29</v>
      </c>
      <c r="S20" s="51">
        <v>205.97</v>
      </c>
      <c r="T20" s="293"/>
      <c r="U20" s="356"/>
      <c r="V20" s="297"/>
      <c r="W20" s="285"/>
    </row>
    <row r="21" spans="1:24" s="30" customFormat="1" ht="69.75" customHeight="1" x14ac:dyDescent="0.2">
      <c r="A21" s="150">
        <v>8</v>
      </c>
      <c r="B21" s="271"/>
      <c r="C21" s="271"/>
      <c r="D21" s="271"/>
      <c r="E21" s="360"/>
      <c r="F21" s="86" t="s">
        <v>92</v>
      </c>
      <c r="G21" s="277"/>
      <c r="H21" s="271"/>
      <c r="I21" s="271"/>
      <c r="J21" s="271"/>
      <c r="K21" s="271"/>
      <c r="L21" s="302"/>
      <c r="M21" s="283"/>
      <c r="N21" s="368"/>
      <c r="O21" s="300"/>
      <c r="P21" s="300"/>
      <c r="Q21" s="28">
        <v>279574.92</v>
      </c>
      <c r="R21" s="29" t="s">
        <v>29</v>
      </c>
      <c r="S21" s="51">
        <v>291.08999999999997</v>
      </c>
      <c r="T21" s="293"/>
      <c r="U21" s="356"/>
      <c r="V21" s="297"/>
      <c r="W21" s="285"/>
    </row>
    <row r="22" spans="1:24" s="30" customFormat="1" ht="45.75" customHeight="1" x14ac:dyDescent="0.2">
      <c r="A22" s="150">
        <v>9</v>
      </c>
      <c r="B22" s="271"/>
      <c r="C22" s="271"/>
      <c r="D22" s="271"/>
      <c r="E22" s="360"/>
      <c r="F22" s="86" t="s">
        <v>33</v>
      </c>
      <c r="G22" s="277"/>
      <c r="H22" s="271"/>
      <c r="I22" s="271"/>
      <c r="J22" s="271"/>
      <c r="K22" s="271"/>
      <c r="L22" s="302"/>
      <c r="M22" s="283"/>
      <c r="N22" s="368"/>
      <c r="O22" s="300"/>
      <c r="P22" s="300"/>
      <c r="Q22" s="28">
        <v>156396.82</v>
      </c>
      <c r="R22" s="29" t="s">
        <v>32</v>
      </c>
      <c r="S22" s="51">
        <v>252</v>
      </c>
      <c r="T22" s="293"/>
      <c r="U22" s="356"/>
      <c r="V22" s="297"/>
      <c r="W22" s="285"/>
    </row>
    <row r="23" spans="1:24" s="30" customFormat="1" ht="137.1" customHeight="1" x14ac:dyDescent="0.2">
      <c r="A23" s="150">
        <v>10</v>
      </c>
      <c r="B23" s="271" t="s">
        <v>50</v>
      </c>
      <c r="C23" s="271" t="s">
        <v>30</v>
      </c>
      <c r="D23" s="271" t="s">
        <v>69</v>
      </c>
      <c r="E23" s="360">
        <v>6204</v>
      </c>
      <c r="F23" s="86" t="s">
        <v>95</v>
      </c>
      <c r="G23" s="277" t="s">
        <v>39</v>
      </c>
      <c r="H23" s="271" t="s">
        <v>66</v>
      </c>
      <c r="I23" s="271" t="s">
        <v>51</v>
      </c>
      <c r="J23" s="271" t="s">
        <v>30</v>
      </c>
      <c r="K23" s="271" t="s">
        <v>51</v>
      </c>
      <c r="L23" s="302">
        <v>762</v>
      </c>
      <c r="M23" s="283" t="s">
        <v>28</v>
      </c>
      <c r="N23" s="368">
        <v>3842500.68</v>
      </c>
      <c r="O23" s="300">
        <v>46048</v>
      </c>
      <c r="P23" s="300">
        <v>46095</v>
      </c>
      <c r="Q23" s="28">
        <v>2145640</v>
      </c>
      <c r="R23" s="29" t="s">
        <v>29</v>
      </c>
      <c r="S23" s="51">
        <v>4424</v>
      </c>
      <c r="T23" s="293">
        <f t="shared" si="0"/>
        <v>0.42292128104450977</v>
      </c>
      <c r="U23" s="356">
        <v>1625075.31</v>
      </c>
      <c r="V23" s="297" t="s">
        <v>99</v>
      </c>
      <c r="W23" s="285" t="s">
        <v>100</v>
      </c>
    </row>
    <row r="24" spans="1:24" s="30" customFormat="1" ht="54.75" customHeight="1" x14ac:dyDescent="0.2">
      <c r="A24" s="150">
        <v>11</v>
      </c>
      <c r="B24" s="271"/>
      <c r="C24" s="271"/>
      <c r="D24" s="271"/>
      <c r="E24" s="360"/>
      <c r="F24" s="86" t="s">
        <v>96</v>
      </c>
      <c r="G24" s="277"/>
      <c r="H24" s="271"/>
      <c r="I24" s="271"/>
      <c r="J24" s="271"/>
      <c r="K24" s="271"/>
      <c r="L24" s="302"/>
      <c r="M24" s="283"/>
      <c r="N24" s="368"/>
      <c r="O24" s="300"/>
      <c r="P24" s="300"/>
      <c r="Q24" s="28">
        <v>963776.72</v>
      </c>
      <c r="R24" s="29" t="s">
        <v>29</v>
      </c>
      <c r="S24" s="51">
        <v>1011.2</v>
      </c>
      <c r="T24" s="293"/>
      <c r="U24" s="356"/>
      <c r="V24" s="297"/>
      <c r="W24" s="285"/>
    </row>
    <row r="25" spans="1:24" s="30" customFormat="1" ht="54" customHeight="1" x14ac:dyDescent="0.2">
      <c r="A25" s="150">
        <v>12</v>
      </c>
      <c r="B25" s="271"/>
      <c r="C25" s="271"/>
      <c r="D25" s="271"/>
      <c r="E25" s="360"/>
      <c r="F25" s="86" t="s">
        <v>97</v>
      </c>
      <c r="G25" s="277"/>
      <c r="H25" s="271"/>
      <c r="I25" s="271"/>
      <c r="J25" s="271"/>
      <c r="K25" s="271"/>
      <c r="L25" s="302"/>
      <c r="M25" s="283"/>
      <c r="N25" s="368"/>
      <c r="O25" s="300"/>
      <c r="P25" s="300"/>
      <c r="Q25" s="28">
        <v>505855</v>
      </c>
      <c r="R25" s="29"/>
      <c r="S25" s="51">
        <v>1043</v>
      </c>
      <c r="T25" s="293"/>
      <c r="U25" s="356"/>
      <c r="V25" s="297"/>
      <c r="W25" s="285"/>
    </row>
    <row r="26" spans="1:24" s="30" customFormat="1" ht="51" customHeight="1" x14ac:dyDescent="0.2">
      <c r="A26" s="150">
        <v>13</v>
      </c>
      <c r="B26" s="271"/>
      <c r="C26" s="271"/>
      <c r="D26" s="271"/>
      <c r="E26" s="360"/>
      <c r="F26" s="86" t="s">
        <v>98</v>
      </c>
      <c r="G26" s="277"/>
      <c r="H26" s="271"/>
      <c r="I26" s="271"/>
      <c r="J26" s="271"/>
      <c r="K26" s="271"/>
      <c r="L26" s="302"/>
      <c r="M26" s="283"/>
      <c r="N26" s="368"/>
      <c r="O26" s="300"/>
      <c r="P26" s="300"/>
      <c r="Q26" s="28">
        <v>227230.96</v>
      </c>
      <c r="R26" s="29"/>
      <c r="S26" s="51">
        <v>238.4</v>
      </c>
      <c r="T26" s="293"/>
      <c r="U26" s="356"/>
      <c r="V26" s="297"/>
      <c r="W26" s="285"/>
    </row>
    <row r="27" spans="1:24" s="30" customFormat="1" ht="137.1" customHeight="1" x14ac:dyDescent="0.2">
      <c r="A27" s="150">
        <v>14</v>
      </c>
      <c r="B27" s="54" t="s">
        <v>50</v>
      </c>
      <c r="C27" s="54" t="s">
        <v>30</v>
      </c>
      <c r="D27" s="54" t="s">
        <v>70</v>
      </c>
      <c r="E27" s="151">
        <v>6205</v>
      </c>
      <c r="F27" s="86" t="s">
        <v>52</v>
      </c>
      <c r="G27" s="23" t="s">
        <v>39</v>
      </c>
      <c r="H27" s="54" t="s">
        <v>43</v>
      </c>
      <c r="I27" s="54" t="s">
        <v>53</v>
      </c>
      <c r="J27" s="54" t="s">
        <v>30</v>
      </c>
      <c r="K27" s="54" t="s">
        <v>53</v>
      </c>
      <c r="L27" s="48">
        <v>365</v>
      </c>
      <c r="M27" s="24" t="s">
        <v>28</v>
      </c>
      <c r="N27" s="152">
        <v>185000</v>
      </c>
      <c r="O27" s="49">
        <v>46057</v>
      </c>
      <c r="P27" s="50">
        <v>46095</v>
      </c>
      <c r="Q27" s="28">
        <f>N27/S27</f>
        <v>185000</v>
      </c>
      <c r="R27" s="29" t="s">
        <v>29</v>
      </c>
      <c r="S27" s="51">
        <v>1</v>
      </c>
      <c r="T27" s="25">
        <f t="shared" si="0"/>
        <v>0.8757901081081082</v>
      </c>
      <c r="U27" s="143">
        <v>162021.17000000001</v>
      </c>
      <c r="V27" s="27" t="s">
        <v>102</v>
      </c>
      <c r="W27" s="79" t="s">
        <v>103</v>
      </c>
    </row>
    <row r="28" spans="1:24" s="30" customFormat="1" ht="137.1" customHeight="1" x14ac:dyDescent="0.2">
      <c r="A28" s="150">
        <v>15</v>
      </c>
      <c r="B28" s="271" t="s">
        <v>50</v>
      </c>
      <c r="C28" s="271" t="s">
        <v>30</v>
      </c>
      <c r="D28" s="271" t="s">
        <v>71</v>
      </c>
      <c r="E28" s="360">
        <v>6206</v>
      </c>
      <c r="F28" s="86" t="s">
        <v>104</v>
      </c>
      <c r="G28" s="277" t="s">
        <v>39</v>
      </c>
      <c r="H28" s="271" t="s">
        <v>66</v>
      </c>
      <c r="I28" s="271" t="s">
        <v>54</v>
      </c>
      <c r="J28" s="271" t="s">
        <v>30</v>
      </c>
      <c r="K28" s="271" t="s">
        <v>54</v>
      </c>
      <c r="L28" s="302">
        <v>458</v>
      </c>
      <c r="M28" s="283" t="s">
        <v>28</v>
      </c>
      <c r="N28" s="368">
        <v>1592730</v>
      </c>
      <c r="O28" s="300">
        <v>46057</v>
      </c>
      <c r="P28" s="300">
        <v>46137</v>
      </c>
      <c r="Q28" s="28">
        <v>277884</v>
      </c>
      <c r="R28" s="29" t="s">
        <v>29</v>
      </c>
      <c r="S28" s="51">
        <v>558</v>
      </c>
      <c r="T28" s="293">
        <f t="shared" si="0"/>
        <v>0.17191316167837611</v>
      </c>
      <c r="U28" s="356">
        <v>273811.25</v>
      </c>
      <c r="V28" s="297" t="s">
        <v>107</v>
      </c>
      <c r="W28" s="285" t="s">
        <v>108</v>
      </c>
    </row>
    <row r="29" spans="1:24" s="30" customFormat="1" ht="137.1" customHeight="1" x14ac:dyDescent="0.2">
      <c r="A29" s="150">
        <v>16</v>
      </c>
      <c r="B29" s="271"/>
      <c r="C29" s="271"/>
      <c r="D29" s="271"/>
      <c r="E29" s="360"/>
      <c r="F29" s="87" t="s">
        <v>105</v>
      </c>
      <c r="G29" s="277"/>
      <c r="H29" s="271"/>
      <c r="I29" s="271"/>
      <c r="J29" s="271"/>
      <c r="K29" s="271"/>
      <c r="L29" s="302"/>
      <c r="M29" s="283"/>
      <c r="N29" s="368"/>
      <c r="O29" s="300"/>
      <c r="P29" s="300"/>
      <c r="Q29" s="28">
        <v>1146330</v>
      </c>
      <c r="R29" s="29" t="s">
        <v>29</v>
      </c>
      <c r="S29" s="51">
        <v>846</v>
      </c>
      <c r="T29" s="293"/>
      <c r="U29" s="356"/>
      <c r="V29" s="297"/>
      <c r="W29" s="285"/>
    </row>
    <row r="30" spans="1:24" s="30" customFormat="1" ht="137.1" customHeight="1" x14ac:dyDescent="0.2">
      <c r="A30" s="150">
        <v>17</v>
      </c>
      <c r="B30" s="271"/>
      <c r="C30" s="271"/>
      <c r="D30" s="271"/>
      <c r="E30" s="360"/>
      <c r="F30" s="87" t="s">
        <v>106</v>
      </c>
      <c r="G30" s="277"/>
      <c r="H30" s="271"/>
      <c r="I30" s="271"/>
      <c r="J30" s="271"/>
      <c r="K30" s="271"/>
      <c r="L30" s="302"/>
      <c r="M30" s="283"/>
      <c r="N30" s="368"/>
      <c r="O30" s="300"/>
      <c r="P30" s="300"/>
      <c r="Q30" s="28">
        <v>168516</v>
      </c>
      <c r="R30" s="29" t="s">
        <v>32</v>
      </c>
      <c r="S30" s="51">
        <v>92</v>
      </c>
      <c r="T30" s="293"/>
      <c r="U30" s="356"/>
      <c r="V30" s="297"/>
      <c r="W30" s="285"/>
    </row>
    <row r="31" spans="1:24" s="30" customFormat="1" ht="137.1" customHeight="1" x14ac:dyDescent="0.2">
      <c r="A31" s="150">
        <v>18</v>
      </c>
      <c r="B31" s="54" t="s">
        <v>50</v>
      </c>
      <c r="C31" s="54" t="s">
        <v>30</v>
      </c>
      <c r="D31" s="54" t="s">
        <v>72</v>
      </c>
      <c r="E31" s="151">
        <v>6207</v>
      </c>
      <c r="F31" s="86" t="s">
        <v>55</v>
      </c>
      <c r="G31" s="23" t="s">
        <v>39</v>
      </c>
      <c r="H31" s="54" t="s">
        <v>43</v>
      </c>
      <c r="I31" s="54" t="s">
        <v>54</v>
      </c>
      <c r="J31" s="54" t="s">
        <v>30</v>
      </c>
      <c r="K31" s="54" t="s">
        <v>54</v>
      </c>
      <c r="L31" s="48">
        <v>33284</v>
      </c>
      <c r="M31" s="24" t="s">
        <v>28</v>
      </c>
      <c r="N31" s="152">
        <v>92817.98</v>
      </c>
      <c r="O31" s="49">
        <v>46048</v>
      </c>
      <c r="P31" s="50">
        <v>46095</v>
      </c>
      <c r="Q31" s="28">
        <f>N31/S31</f>
        <v>92817.98</v>
      </c>
      <c r="R31" s="29" t="s">
        <v>90</v>
      </c>
      <c r="S31" s="51">
        <v>1</v>
      </c>
      <c r="T31" s="25">
        <f t="shared" si="0"/>
        <v>1</v>
      </c>
      <c r="U31" s="143">
        <v>92817.98</v>
      </c>
      <c r="V31" s="27" t="s">
        <v>109</v>
      </c>
      <c r="W31" s="79" t="s">
        <v>110</v>
      </c>
    </row>
    <row r="32" spans="1:24" s="30" customFormat="1" ht="137.1" customHeight="1" x14ac:dyDescent="0.2">
      <c r="A32" s="150">
        <v>19</v>
      </c>
      <c r="B32" s="54" t="s">
        <v>50</v>
      </c>
      <c r="C32" s="54" t="s">
        <v>30</v>
      </c>
      <c r="D32" s="54" t="s">
        <v>73</v>
      </c>
      <c r="E32" s="151">
        <v>6208</v>
      </c>
      <c r="F32" s="86" t="s">
        <v>56</v>
      </c>
      <c r="G32" s="23" t="s">
        <v>39</v>
      </c>
      <c r="H32" s="54" t="s">
        <v>43</v>
      </c>
      <c r="I32" s="54" t="s">
        <v>57</v>
      </c>
      <c r="J32" s="54" t="s">
        <v>30</v>
      </c>
      <c r="K32" s="54" t="s">
        <v>57</v>
      </c>
      <c r="L32" s="48">
        <v>2134</v>
      </c>
      <c r="M32" s="24" t="s">
        <v>28</v>
      </c>
      <c r="N32" s="152">
        <v>2910000</v>
      </c>
      <c r="O32" s="49">
        <v>46276</v>
      </c>
      <c r="P32" s="50">
        <v>46130</v>
      </c>
      <c r="Q32" s="28">
        <f>N32/S32</f>
        <v>727.5</v>
      </c>
      <c r="R32" s="29" t="s">
        <v>29</v>
      </c>
      <c r="S32" s="51">
        <v>4000</v>
      </c>
      <c r="T32" s="25">
        <f t="shared" si="0"/>
        <v>0.1534261443298969</v>
      </c>
      <c r="U32" s="143">
        <v>446470.08</v>
      </c>
      <c r="V32" s="27" t="s">
        <v>111</v>
      </c>
      <c r="W32" s="79" t="s">
        <v>112</v>
      </c>
    </row>
    <row r="33" spans="1:23" s="30" customFormat="1" ht="137.1" customHeight="1" x14ac:dyDescent="0.2">
      <c r="A33" s="150">
        <v>20</v>
      </c>
      <c r="B33" s="88" t="s">
        <v>50</v>
      </c>
      <c r="C33" s="54" t="s">
        <v>30</v>
      </c>
      <c r="D33" s="54" t="s">
        <v>74</v>
      </c>
      <c r="E33" s="151">
        <v>6209</v>
      </c>
      <c r="F33" s="86" t="s">
        <v>58</v>
      </c>
      <c r="G33" s="23" t="s">
        <v>39</v>
      </c>
      <c r="H33" s="54" t="s">
        <v>43</v>
      </c>
      <c r="I33" s="54" t="s">
        <v>59</v>
      </c>
      <c r="J33" s="54" t="s">
        <v>30</v>
      </c>
      <c r="K33" s="54" t="s">
        <v>59</v>
      </c>
      <c r="L33" s="48">
        <v>73</v>
      </c>
      <c r="M33" s="24" t="s">
        <v>28</v>
      </c>
      <c r="N33" s="152">
        <v>1920000</v>
      </c>
      <c r="O33" s="49">
        <v>46076</v>
      </c>
      <c r="P33" s="50">
        <v>46165</v>
      </c>
      <c r="Q33" s="28">
        <f>N33/S33</f>
        <v>1920000</v>
      </c>
      <c r="R33" s="29" t="s">
        <v>90</v>
      </c>
      <c r="S33" s="51">
        <v>1</v>
      </c>
      <c r="T33" s="25">
        <f t="shared" si="0"/>
        <v>0.41455084375000001</v>
      </c>
      <c r="U33" s="143">
        <v>795937.62</v>
      </c>
      <c r="V33" s="27" t="s">
        <v>113</v>
      </c>
      <c r="W33" s="79" t="s">
        <v>114</v>
      </c>
    </row>
    <row r="34" spans="1:23" s="30" customFormat="1" ht="137.1" customHeight="1" x14ac:dyDescent="0.2">
      <c r="A34" s="150">
        <v>21</v>
      </c>
      <c r="B34" s="88" t="s">
        <v>50</v>
      </c>
      <c r="C34" s="54" t="s">
        <v>30</v>
      </c>
      <c r="D34" s="54" t="s">
        <v>75</v>
      </c>
      <c r="E34" s="151">
        <v>6210</v>
      </c>
      <c r="F34" s="86" t="s">
        <v>60</v>
      </c>
      <c r="G34" s="23" t="s">
        <v>39</v>
      </c>
      <c r="H34" s="54" t="s">
        <v>40</v>
      </c>
      <c r="I34" s="54" t="s">
        <v>59</v>
      </c>
      <c r="J34" s="54" t="s">
        <v>30</v>
      </c>
      <c r="K34" s="54" t="s">
        <v>59</v>
      </c>
      <c r="L34" s="48">
        <v>33284</v>
      </c>
      <c r="M34" s="24" t="s">
        <v>28</v>
      </c>
      <c r="N34" s="152">
        <v>895095.34</v>
      </c>
      <c r="O34" s="49">
        <v>46069</v>
      </c>
      <c r="P34" s="50">
        <v>46095</v>
      </c>
      <c r="Q34" s="28">
        <f>N34/S34</f>
        <v>895095.34</v>
      </c>
      <c r="R34" s="29" t="s">
        <v>90</v>
      </c>
      <c r="S34" s="51">
        <v>1</v>
      </c>
      <c r="T34" s="25">
        <f t="shared" si="0"/>
        <v>1</v>
      </c>
      <c r="U34" s="143">
        <v>895095.34</v>
      </c>
      <c r="V34" s="27" t="s">
        <v>115</v>
      </c>
      <c r="W34" s="79" t="s">
        <v>116</v>
      </c>
    </row>
    <row r="35" spans="1:23" s="30" customFormat="1" ht="137.1" customHeight="1" x14ac:dyDescent="0.2">
      <c r="A35" s="150">
        <v>22</v>
      </c>
      <c r="B35" s="271" t="s">
        <v>50</v>
      </c>
      <c r="C35" s="271" t="s">
        <v>30</v>
      </c>
      <c r="D35" s="271" t="s">
        <v>76</v>
      </c>
      <c r="E35" s="360">
        <v>6211</v>
      </c>
      <c r="F35" s="86" t="s">
        <v>119</v>
      </c>
      <c r="G35" s="277" t="s">
        <v>39</v>
      </c>
      <c r="H35" s="271" t="s">
        <v>66</v>
      </c>
      <c r="I35" s="271" t="s">
        <v>31</v>
      </c>
      <c r="J35" s="271" t="s">
        <v>30</v>
      </c>
      <c r="K35" s="271" t="s">
        <v>31</v>
      </c>
      <c r="L35" s="302">
        <v>1748</v>
      </c>
      <c r="M35" s="283" t="s">
        <v>28</v>
      </c>
      <c r="N35" s="368">
        <v>1577859.31</v>
      </c>
      <c r="O35" s="300">
        <v>46077</v>
      </c>
      <c r="P35" s="300">
        <v>46130</v>
      </c>
      <c r="Q35" s="28">
        <v>761246.02</v>
      </c>
      <c r="R35" s="29" t="s">
        <v>29</v>
      </c>
      <c r="S35" s="51">
        <v>609.6</v>
      </c>
      <c r="T35" s="293">
        <f t="shared" si="0"/>
        <v>0.8803830425160023</v>
      </c>
      <c r="U35" s="356">
        <v>1389120.58</v>
      </c>
      <c r="V35" s="297" t="s">
        <v>121</v>
      </c>
      <c r="W35" s="285" t="s">
        <v>122</v>
      </c>
    </row>
    <row r="36" spans="1:23" s="30" customFormat="1" ht="45" customHeight="1" x14ac:dyDescent="0.2">
      <c r="A36" s="150">
        <v>23</v>
      </c>
      <c r="B36" s="271"/>
      <c r="C36" s="271"/>
      <c r="D36" s="271"/>
      <c r="E36" s="360"/>
      <c r="F36" s="86" t="s">
        <v>117</v>
      </c>
      <c r="G36" s="277"/>
      <c r="H36" s="271"/>
      <c r="I36" s="271"/>
      <c r="J36" s="271"/>
      <c r="K36" s="271"/>
      <c r="L36" s="302"/>
      <c r="M36" s="283"/>
      <c r="N36" s="368"/>
      <c r="O36" s="300"/>
      <c r="P36" s="300"/>
      <c r="Q36" s="28">
        <v>377340.29</v>
      </c>
      <c r="R36" s="29" t="s">
        <v>32</v>
      </c>
      <c r="S36" s="51">
        <v>212</v>
      </c>
      <c r="T36" s="293"/>
      <c r="U36" s="356"/>
      <c r="V36" s="297"/>
      <c r="W36" s="285"/>
    </row>
    <row r="37" spans="1:23" s="30" customFormat="1" ht="45" customHeight="1" x14ac:dyDescent="0.2">
      <c r="A37" s="150">
        <v>24</v>
      </c>
      <c r="B37" s="271"/>
      <c r="C37" s="271"/>
      <c r="D37" s="271"/>
      <c r="E37" s="360"/>
      <c r="F37" s="87" t="s">
        <v>118</v>
      </c>
      <c r="G37" s="277"/>
      <c r="H37" s="271"/>
      <c r="I37" s="271"/>
      <c r="J37" s="271"/>
      <c r="K37" s="271"/>
      <c r="L37" s="302"/>
      <c r="M37" s="283"/>
      <c r="N37" s="368"/>
      <c r="O37" s="300"/>
      <c r="P37" s="300"/>
      <c r="Q37" s="28">
        <v>300256.98</v>
      </c>
      <c r="R37" s="29" t="s">
        <v>29</v>
      </c>
      <c r="S37" s="51">
        <v>340.86</v>
      </c>
      <c r="T37" s="293"/>
      <c r="U37" s="356"/>
      <c r="V37" s="297"/>
      <c r="W37" s="285"/>
    </row>
    <row r="38" spans="1:23" s="30" customFormat="1" ht="45" customHeight="1" x14ac:dyDescent="0.2">
      <c r="A38" s="150">
        <v>25</v>
      </c>
      <c r="B38" s="271"/>
      <c r="C38" s="271"/>
      <c r="D38" s="271"/>
      <c r="E38" s="360"/>
      <c r="F38" s="87" t="s">
        <v>120</v>
      </c>
      <c r="G38" s="277"/>
      <c r="H38" s="271"/>
      <c r="I38" s="271"/>
      <c r="J38" s="271"/>
      <c r="K38" s="271"/>
      <c r="L38" s="302"/>
      <c r="M38" s="283"/>
      <c r="N38" s="368"/>
      <c r="O38" s="300"/>
      <c r="P38" s="300"/>
      <c r="Q38" s="28">
        <v>139016.01999999999</v>
      </c>
      <c r="R38" s="29" t="s">
        <v>32</v>
      </c>
      <c r="S38" s="51">
        <v>207.16</v>
      </c>
      <c r="T38" s="293"/>
      <c r="U38" s="356"/>
      <c r="V38" s="297"/>
      <c r="W38" s="285"/>
    </row>
    <row r="39" spans="1:23" s="30" customFormat="1" ht="137.1" customHeight="1" x14ac:dyDescent="0.2">
      <c r="A39" s="150">
        <v>26</v>
      </c>
      <c r="B39" s="54" t="s">
        <v>50</v>
      </c>
      <c r="C39" s="54" t="s">
        <v>30</v>
      </c>
      <c r="D39" s="54" t="s">
        <v>77</v>
      </c>
      <c r="E39" s="151">
        <v>6212</v>
      </c>
      <c r="F39" s="86" t="s">
        <v>61</v>
      </c>
      <c r="G39" s="23" t="s">
        <v>39</v>
      </c>
      <c r="H39" s="54" t="s">
        <v>67</v>
      </c>
      <c r="I39" s="54" t="s">
        <v>62</v>
      </c>
      <c r="J39" s="54" t="s">
        <v>30</v>
      </c>
      <c r="K39" s="54" t="s">
        <v>62</v>
      </c>
      <c r="L39" s="48">
        <v>64806</v>
      </c>
      <c r="M39" s="24" t="s">
        <v>28</v>
      </c>
      <c r="N39" s="152">
        <v>125000</v>
      </c>
      <c r="O39" s="49">
        <v>46076</v>
      </c>
      <c r="P39" s="50">
        <v>46387</v>
      </c>
      <c r="Q39" s="28">
        <f>N39/S39</f>
        <v>250</v>
      </c>
      <c r="R39" s="29" t="s">
        <v>29</v>
      </c>
      <c r="S39" s="51">
        <v>500</v>
      </c>
      <c r="T39" s="25">
        <f t="shared" si="0"/>
        <v>0.85519840000000003</v>
      </c>
      <c r="U39" s="143">
        <v>106899.8</v>
      </c>
      <c r="V39" s="27" t="s">
        <v>127</v>
      </c>
      <c r="W39" s="79" t="s">
        <v>128</v>
      </c>
    </row>
    <row r="40" spans="1:23" s="30" customFormat="1" ht="137.1" customHeight="1" x14ac:dyDescent="0.2">
      <c r="A40" s="150">
        <v>27</v>
      </c>
      <c r="B40" s="54" t="s">
        <v>50</v>
      </c>
      <c r="C40" s="271" t="s">
        <v>30</v>
      </c>
      <c r="D40" s="271" t="s">
        <v>78</v>
      </c>
      <c r="E40" s="360">
        <v>6213</v>
      </c>
      <c r="F40" s="86" t="s">
        <v>123</v>
      </c>
      <c r="G40" s="277" t="s">
        <v>39</v>
      </c>
      <c r="H40" s="271" t="s">
        <v>66</v>
      </c>
      <c r="I40" s="271" t="s">
        <v>31</v>
      </c>
      <c r="J40" s="271" t="s">
        <v>30</v>
      </c>
      <c r="K40" s="271" t="s">
        <v>31</v>
      </c>
      <c r="L40" s="302">
        <v>1557</v>
      </c>
      <c r="M40" s="283" t="s">
        <v>28</v>
      </c>
      <c r="N40" s="368">
        <v>1441188</v>
      </c>
      <c r="O40" s="369">
        <v>46077</v>
      </c>
      <c r="P40" s="300">
        <v>46137</v>
      </c>
      <c r="Q40" s="28">
        <v>590940</v>
      </c>
      <c r="R40" s="29" t="s">
        <v>29</v>
      </c>
      <c r="S40" s="51">
        <v>1125.4000000000001</v>
      </c>
      <c r="T40" s="293">
        <f t="shared" si="0"/>
        <v>0.28059663277795821</v>
      </c>
      <c r="U40" s="356">
        <v>404392.5</v>
      </c>
      <c r="V40" s="297" t="s">
        <v>125</v>
      </c>
      <c r="W40" s="285" t="s">
        <v>126</v>
      </c>
    </row>
    <row r="41" spans="1:23" s="30" customFormat="1" ht="137.1" customHeight="1" x14ac:dyDescent="0.2">
      <c r="A41" s="150">
        <v>28</v>
      </c>
      <c r="B41" s="54"/>
      <c r="C41" s="271"/>
      <c r="D41" s="271"/>
      <c r="E41" s="360"/>
      <c r="F41" s="86" t="s">
        <v>124</v>
      </c>
      <c r="G41" s="277"/>
      <c r="H41" s="271"/>
      <c r="I41" s="271"/>
      <c r="J41" s="271"/>
      <c r="K41" s="271"/>
      <c r="L41" s="302"/>
      <c r="M41" s="283"/>
      <c r="N41" s="368"/>
      <c r="O41" s="368"/>
      <c r="P41" s="300"/>
      <c r="Q41" s="28">
        <v>850248</v>
      </c>
      <c r="R41" s="29" t="s">
        <v>29</v>
      </c>
      <c r="S41" s="51">
        <v>504</v>
      </c>
      <c r="T41" s="293"/>
      <c r="U41" s="356"/>
      <c r="V41" s="297"/>
      <c r="W41" s="285"/>
    </row>
    <row r="42" spans="1:23" s="30" customFormat="1" ht="137.1" customHeight="1" x14ac:dyDescent="0.2">
      <c r="A42" s="150">
        <v>29</v>
      </c>
      <c r="B42" s="271" t="s">
        <v>50</v>
      </c>
      <c r="C42" s="271" t="s">
        <v>30</v>
      </c>
      <c r="D42" s="271" t="s">
        <v>79</v>
      </c>
      <c r="E42" s="360">
        <v>6214</v>
      </c>
      <c r="F42" s="86" t="s">
        <v>129</v>
      </c>
      <c r="G42" s="277" t="s">
        <v>39</v>
      </c>
      <c r="H42" s="271" t="s">
        <v>66</v>
      </c>
      <c r="I42" s="271" t="s">
        <v>31</v>
      </c>
      <c r="J42" s="271" t="s">
        <v>30</v>
      </c>
      <c r="K42" s="271" t="s">
        <v>31</v>
      </c>
      <c r="L42" s="302">
        <v>1557</v>
      </c>
      <c r="M42" s="283" t="s">
        <v>28</v>
      </c>
      <c r="N42" s="368">
        <v>642762.6</v>
      </c>
      <c r="O42" s="300">
        <v>46077</v>
      </c>
      <c r="P42" s="300">
        <v>46102</v>
      </c>
      <c r="Q42" s="303">
        <f>N42/S42</f>
        <v>1258.8378378378377</v>
      </c>
      <c r="R42" s="291" t="s">
        <v>29</v>
      </c>
      <c r="S42" s="51">
        <v>510.6</v>
      </c>
      <c r="T42" s="293">
        <f t="shared" si="0"/>
        <v>0.26919976364524012</v>
      </c>
      <c r="U42" s="356">
        <v>173031.54</v>
      </c>
      <c r="V42" s="297" t="s">
        <v>130</v>
      </c>
      <c r="W42" s="285" t="s">
        <v>131</v>
      </c>
    </row>
    <row r="43" spans="1:23" s="30" customFormat="1" ht="137.1" customHeight="1" x14ac:dyDescent="0.2">
      <c r="A43" s="150">
        <v>30</v>
      </c>
      <c r="B43" s="271"/>
      <c r="C43" s="271"/>
      <c r="D43" s="271"/>
      <c r="E43" s="360"/>
      <c r="F43" s="87" t="s">
        <v>92</v>
      </c>
      <c r="G43" s="277"/>
      <c r="H43" s="271"/>
      <c r="I43" s="271"/>
      <c r="J43" s="271"/>
      <c r="K43" s="271"/>
      <c r="L43" s="302"/>
      <c r="M43" s="283"/>
      <c r="N43" s="368"/>
      <c r="O43" s="300"/>
      <c r="P43" s="300"/>
      <c r="Q43" s="303"/>
      <c r="R43" s="291"/>
      <c r="S43" s="51">
        <v>220.8</v>
      </c>
      <c r="T43" s="293"/>
      <c r="U43" s="356"/>
      <c r="V43" s="297"/>
      <c r="W43" s="285"/>
    </row>
    <row r="44" spans="1:23" s="30" customFormat="1" ht="166.5" customHeight="1" x14ac:dyDescent="0.2">
      <c r="A44" s="150">
        <v>31</v>
      </c>
      <c r="B44" s="271" t="s">
        <v>50</v>
      </c>
      <c r="C44" s="271" t="s">
        <v>30</v>
      </c>
      <c r="D44" s="271" t="s">
        <v>80</v>
      </c>
      <c r="E44" s="360">
        <v>6215</v>
      </c>
      <c r="F44" s="86" t="s">
        <v>132</v>
      </c>
      <c r="G44" s="277" t="s">
        <v>39</v>
      </c>
      <c r="H44" s="271" t="s">
        <v>43</v>
      </c>
      <c r="I44" s="271" t="s">
        <v>31</v>
      </c>
      <c r="J44" s="271" t="s">
        <v>30</v>
      </c>
      <c r="K44" s="271" t="s">
        <v>31</v>
      </c>
      <c r="L44" s="302">
        <v>39548</v>
      </c>
      <c r="M44" s="283" t="s">
        <v>28</v>
      </c>
      <c r="N44" s="368">
        <v>6323388.6900000004</v>
      </c>
      <c r="O44" s="300">
        <v>46062</v>
      </c>
      <c r="P44" s="300">
        <v>46109</v>
      </c>
      <c r="Q44" s="28">
        <v>4763128.3600000003</v>
      </c>
      <c r="R44" s="29" t="s">
        <v>29</v>
      </c>
      <c r="S44" s="51">
        <v>2193.71</v>
      </c>
      <c r="T44" s="293">
        <f t="shared" si="0"/>
        <v>0.88847208283822898</v>
      </c>
      <c r="U44" s="356">
        <v>5618154.3200000003</v>
      </c>
      <c r="V44" s="297" t="s">
        <v>134</v>
      </c>
      <c r="W44" s="285" t="s">
        <v>135</v>
      </c>
    </row>
    <row r="45" spans="1:23" s="30" customFormat="1" ht="56.25" customHeight="1" x14ac:dyDescent="0.2">
      <c r="A45" s="150">
        <v>32</v>
      </c>
      <c r="B45" s="271"/>
      <c r="C45" s="271"/>
      <c r="D45" s="271"/>
      <c r="E45" s="360"/>
      <c r="F45" s="87" t="s">
        <v>133</v>
      </c>
      <c r="G45" s="277"/>
      <c r="H45" s="271"/>
      <c r="I45" s="271"/>
      <c r="J45" s="271"/>
      <c r="K45" s="271"/>
      <c r="L45" s="302"/>
      <c r="M45" s="283"/>
      <c r="N45" s="368"/>
      <c r="O45" s="300"/>
      <c r="P45" s="300"/>
      <c r="Q45" s="28">
        <v>805882.07</v>
      </c>
      <c r="R45" s="29" t="s">
        <v>29</v>
      </c>
      <c r="S45" s="51">
        <v>983.81</v>
      </c>
      <c r="T45" s="293"/>
      <c r="U45" s="356"/>
      <c r="V45" s="297"/>
      <c r="W45" s="285"/>
    </row>
    <row r="46" spans="1:23" s="30" customFormat="1" ht="66.75" customHeight="1" x14ac:dyDescent="0.2">
      <c r="A46" s="150">
        <v>33</v>
      </c>
      <c r="B46" s="271"/>
      <c r="C46" s="271"/>
      <c r="D46" s="271"/>
      <c r="E46" s="360"/>
      <c r="F46" s="87" t="s">
        <v>34</v>
      </c>
      <c r="G46" s="277"/>
      <c r="H46" s="271"/>
      <c r="I46" s="271"/>
      <c r="J46" s="271"/>
      <c r="K46" s="271"/>
      <c r="L46" s="302"/>
      <c r="M46" s="283"/>
      <c r="N46" s="368"/>
      <c r="O46" s="300"/>
      <c r="P46" s="300"/>
      <c r="Q46" s="28">
        <v>530668.17000000004</v>
      </c>
      <c r="R46" s="29" t="s">
        <v>29</v>
      </c>
      <c r="S46" s="51">
        <v>378.83</v>
      </c>
      <c r="T46" s="293"/>
      <c r="U46" s="356"/>
      <c r="V46" s="297"/>
      <c r="W46" s="285"/>
    </row>
    <row r="47" spans="1:23" s="30" customFormat="1" ht="66.75" customHeight="1" x14ac:dyDescent="0.2">
      <c r="A47" s="150">
        <v>34</v>
      </c>
      <c r="B47" s="271"/>
      <c r="C47" s="271"/>
      <c r="D47" s="271"/>
      <c r="E47" s="360"/>
      <c r="F47" s="87" t="s">
        <v>33</v>
      </c>
      <c r="G47" s="277"/>
      <c r="H47" s="271"/>
      <c r="I47" s="271"/>
      <c r="J47" s="271"/>
      <c r="K47" s="271"/>
      <c r="L47" s="302"/>
      <c r="M47" s="283"/>
      <c r="N47" s="368"/>
      <c r="O47" s="300"/>
      <c r="P47" s="300"/>
      <c r="Q47" s="28">
        <v>223710.09</v>
      </c>
      <c r="R47" s="29" t="s">
        <v>32</v>
      </c>
      <c r="S47" s="51">
        <v>395.43</v>
      </c>
      <c r="T47" s="293"/>
      <c r="U47" s="356"/>
      <c r="V47" s="297"/>
      <c r="W47" s="285"/>
    </row>
    <row r="48" spans="1:23" s="30" customFormat="1" ht="137.1" customHeight="1" x14ac:dyDescent="0.2">
      <c r="A48" s="150">
        <v>35</v>
      </c>
      <c r="B48" s="54" t="s">
        <v>50</v>
      </c>
      <c r="C48" s="54" t="s">
        <v>30</v>
      </c>
      <c r="D48" s="54" t="s">
        <v>81</v>
      </c>
      <c r="E48" s="151">
        <v>6216</v>
      </c>
      <c r="F48" s="86" t="s">
        <v>63</v>
      </c>
      <c r="G48" s="23" t="s">
        <v>39</v>
      </c>
      <c r="H48" s="54" t="s">
        <v>43</v>
      </c>
      <c r="I48" s="54" t="s">
        <v>64</v>
      </c>
      <c r="J48" s="54" t="s">
        <v>30</v>
      </c>
      <c r="K48" s="54" t="s">
        <v>64</v>
      </c>
      <c r="L48" s="48">
        <v>6470</v>
      </c>
      <c r="M48" s="24" t="s">
        <v>28</v>
      </c>
      <c r="N48" s="152">
        <v>120022</v>
      </c>
      <c r="O48" s="49">
        <v>46069</v>
      </c>
      <c r="P48" s="50">
        <v>46081</v>
      </c>
      <c r="Q48" s="28">
        <v>629.27</v>
      </c>
      <c r="R48" s="29" t="s">
        <v>29</v>
      </c>
      <c r="S48" s="51">
        <v>1</v>
      </c>
      <c r="T48" s="25">
        <f t="shared" si="0"/>
        <v>0.95791913149255969</v>
      </c>
      <c r="U48" s="143">
        <v>114971.37</v>
      </c>
      <c r="V48" s="27" t="s">
        <v>136</v>
      </c>
      <c r="W48" s="79" t="s">
        <v>137</v>
      </c>
    </row>
    <row r="49" spans="1:23" s="30" customFormat="1" ht="200.25" customHeight="1" x14ac:dyDescent="0.2">
      <c r="A49" s="150">
        <v>36</v>
      </c>
      <c r="B49" s="271" t="s">
        <v>50</v>
      </c>
      <c r="C49" s="271" t="s">
        <v>30</v>
      </c>
      <c r="D49" s="271" t="s">
        <v>83</v>
      </c>
      <c r="E49" s="360">
        <v>6218</v>
      </c>
      <c r="F49" s="86" t="s">
        <v>84</v>
      </c>
      <c r="G49" s="277" t="s">
        <v>85</v>
      </c>
      <c r="H49" s="271" t="s">
        <v>43</v>
      </c>
      <c r="I49" s="271" t="s">
        <v>31</v>
      </c>
      <c r="J49" s="271" t="s">
        <v>30</v>
      </c>
      <c r="K49" s="271" t="s">
        <v>31</v>
      </c>
      <c r="L49" s="302">
        <v>330</v>
      </c>
      <c r="M49" s="283" t="s">
        <v>28</v>
      </c>
      <c r="N49" s="368">
        <v>5777307.4100000001</v>
      </c>
      <c r="O49" s="300">
        <v>46069</v>
      </c>
      <c r="P49" s="300">
        <v>46130</v>
      </c>
      <c r="Q49" s="31">
        <v>3617653.99</v>
      </c>
      <c r="R49" s="29" t="s">
        <v>29</v>
      </c>
      <c r="S49" s="51">
        <v>1890</v>
      </c>
      <c r="T49" s="293">
        <f t="shared" si="0"/>
        <v>0.91671736401508175</v>
      </c>
      <c r="U49" s="356">
        <v>5296158.0199999996</v>
      </c>
      <c r="V49" s="297" t="s">
        <v>86</v>
      </c>
      <c r="W49" s="285" t="s">
        <v>87</v>
      </c>
    </row>
    <row r="50" spans="1:23" ht="38.25" customHeight="1" x14ac:dyDescent="0.25">
      <c r="A50" s="153">
        <v>37</v>
      </c>
      <c r="B50" s="271"/>
      <c r="C50" s="271"/>
      <c r="D50" s="271"/>
      <c r="E50" s="360"/>
      <c r="F50" s="52" t="s">
        <v>48</v>
      </c>
      <c r="G50" s="277"/>
      <c r="H50" s="271"/>
      <c r="I50" s="271"/>
      <c r="J50" s="271"/>
      <c r="K50" s="271"/>
      <c r="L50" s="302"/>
      <c r="M50" s="283"/>
      <c r="N50" s="368"/>
      <c r="O50" s="300"/>
      <c r="P50" s="300"/>
      <c r="Q50" s="31">
        <v>756432.31</v>
      </c>
      <c r="R50" s="29" t="s">
        <v>29</v>
      </c>
      <c r="S50" s="51">
        <v>919</v>
      </c>
      <c r="T50" s="293"/>
      <c r="U50" s="356"/>
      <c r="V50" s="297"/>
      <c r="W50" s="285"/>
    </row>
    <row r="51" spans="1:23" ht="36.75" customHeight="1" x14ac:dyDescent="0.25">
      <c r="A51" s="153">
        <v>38</v>
      </c>
      <c r="B51" s="271"/>
      <c r="C51" s="271"/>
      <c r="D51" s="271"/>
      <c r="E51" s="360"/>
      <c r="F51" s="52" t="s">
        <v>34</v>
      </c>
      <c r="G51" s="277"/>
      <c r="H51" s="271"/>
      <c r="I51" s="271"/>
      <c r="J51" s="271"/>
      <c r="K51" s="271"/>
      <c r="L51" s="302"/>
      <c r="M51" s="283"/>
      <c r="N51" s="368"/>
      <c r="O51" s="300"/>
      <c r="P51" s="300"/>
      <c r="Q51" s="31">
        <v>769720.4</v>
      </c>
      <c r="R51" s="29" t="s">
        <v>32</v>
      </c>
      <c r="S51" s="51">
        <v>552.08000000000004</v>
      </c>
      <c r="T51" s="293"/>
      <c r="U51" s="356"/>
      <c r="V51" s="297"/>
      <c r="W51" s="285"/>
    </row>
    <row r="52" spans="1:23" ht="36.75" customHeight="1" x14ac:dyDescent="0.25">
      <c r="A52" s="153">
        <v>39</v>
      </c>
      <c r="B52" s="271"/>
      <c r="C52" s="271"/>
      <c r="D52" s="271"/>
      <c r="E52" s="360"/>
      <c r="F52" s="52" t="s">
        <v>89</v>
      </c>
      <c r="G52" s="277"/>
      <c r="H52" s="271"/>
      <c r="I52" s="271"/>
      <c r="J52" s="271"/>
      <c r="K52" s="271"/>
      <c r="L52" s="302"/>
      <c r="M52" s="283"/>
      <c r="N52" s="368"/>
      <c r="O52" s="300"/>
      <c r="P52" s="300"/>
      <c r="Q52" s="31">
        <v>286485.23</v>
      </c>
      <c r="R52" s="29" t="s">
        <v>90</v>
      </c>
      <c r="S52" s="51">
        <v>1</v>
      </c>
      <c r="T52" s="293"/>
      <c r="U52" s="356"/>
      <c r="V52" s="297"/>
      <c r="W52" s="285"/>
    </row>
    <row r="53" spans="1:23" ht="45.75" customHeight="1" x14ac:dyDescent="0.25">
      <c r="A53" s="153">
        <v>40</v>
      </c>
      <c r="B53" s="271"/>
      <c r="C53" s="271"/>
      <c r="D53" s="271"/>
      <c r="E53" s="360"/>
      <c r="F53" s="52" t="s">
        <v>33</v>
      </c>
      <c r="G53" s="277"/>
      <c r="H53" s="271"/>
      <c r="I53" s="271"/>
      <c r="J53" s="271"/>
      <c r="K53" s="271"/>
      <c r="L53" s="302"/>
      <c r="M53" s="283"/>
      <c r="N53" s="368"/>
      <c r="O53" s="300"/>
      <c r="P53" s="300"/>
      <c r="Q53" s="31">
        <v>347015.48</v>
      </c>
      <c r="R53" s="29" t="s">
        <v>29</v>
      </c>
      <c r="S53" s="51">
        <v>460.65</v>
      </c>
      <c r="T53" s="293"/>
      <c r="U53" s="356"/>
      <c r="V53" s="297"/>
      <c r="W53" s="285"/>
    </row>
    <row r="54" spans="1:23" ht="150" customHeight="1" thickBot="1" x14ac:dyDescent="0.3">
      <c r="A54" s="144">
        <v>41</v>
      </c>
      <c r="B54" s="145" t="s">
        <v>148</v>
      </c>
      <c r="C54" s="122" t="s">
        <v>159</v>
      </c>
      <c r="D54" s="122" t="s">
        <v>161</v>
      </c>
      <c r="E54" s="145">
        <v>6401</v>
      </c>
      <c r="F54" s="146" t="s">
        <v>160</v>
      </c>
      <c r="G54" s="123" t="s">
        <v>162</v>
      </c>
      <c r="H54" s="123" t="s">
        <v>67</v>
      </c>
      <c r="I54" s="122" t="s">
        <v>163</v>
      </c>
      <c r="J54" s="122" t="s">
        <v>159</v>
      </c>
      <c r="K54" s="122" t="s">
        <v>163</v>
      </c>
      <c r="L54" s="124">
        <v>64806</v>
      </c>
      <c r="M54" s="125" t="s">
        <v>28</v>
      </c>
      <c r="N54" s="147">
        <v>3074000</v>
      </c>
      <c r="O54" s="126">
        <v>46062</v>
      </c>
      <c r="P54" s="127">
        <v>46089</v>
      </c>
      <c r="Q54" s="128">
        <f>N54/S54</f>
        <v>3074000</v>
      </c>
      <c r="R54" s="129" t="s">
        <v>90</v>
      </c>
      <c r="S54" s="130">
        <v>1</v>
      </c>
      <c r="T54" s="131">
        <f>U54*100%/N54</f>
        <v>1</v>
      </c>
      <c r="U54" s="148">
        <v>3074000</v>
      </c>
      <c r="V54" s="132" t="s">
        <v>164</v>
      </c>
      <c r="W54" s="133" t="s">
        <v>165</v>
      </c>
    </row>
    <row r="55" spans="1:23" ht="66" customHeight="1" thickBot="1" x14ac:dyDescent="0.3">
      <c r="A55" s="367" t="s">
        <v>143</v>
      </c>
      <c r="B55" s="367"/>
      <c r="C55" s="367"/>
      <c r="D55" s="367"/>
      <c r="E55" s="367"/>
      <c r="F55" s="367"/>
      <c r="G55" s="367"/>
      <c r="H55" s="367"/>
      <c r="I55" s="367"/>
      <c r="J55" s="367"/>
      <c r="K55" s="367"/>
      <c r="L55" s="367"/>
      <c r="M55" s="367"/>
      <c r="N55" s="367"/>
      <c r="O55" s="367"/>
      <c r="P55" s="367"/>
      <c r="Q55" s="367"/>
      <c r="R55" s="367"/>
      <c r="S55" s="367"/>
      <c r="T55" s="367"/>
      <c r="U55" s="367"/>
      <c r="V55" s="367"/>
      <c r="W55" s="367"/>
    </row>
    <row r="56" spans="1:23" s="95" customFormat="1" ht="115.5" customHeight="1" x14ac:dyDescent="0.3">
      <c r="A56" s="134">
        <v>42</v>
      </c>
      <c r="B56" s="135" t="s">
        <v>148</v>
      </c>
      <c r="C56" s="109" t="s">
        <v>30</v>
      </c>
      <c r="D56" s="109" t="s">
        <v>144</v>
      </c>
      <c r="E56" s="135">
        <v>6219</v>
      </c>
      <c r="F56" s="136" t="s">
        <v>140</v>
      </c>
      <c r="G56" s="110" t="s">
        <v>39</v>
      </c>
      <c r="H56" s="111" t="s">
        <v>43</v>
      </c>
      <c r="I56" s="109" t="s">
        <v>31</v>
      </c>
      <c r="J56" s="109" t="s">
        <v>30</v>
      </c>
      <c r="K56" s="109" t="s">
        <v>31</v>
      </c>
      <c r="L56" s="112">
        <v>6470</v>
      </c>
      <c r="M56" s="113" t="s">
        <v>28</v>
      </c>
      <c r="N56" s="137">
        <v>165000</v>
      </c>
      <c r="O56" s="114">
        <v>46104</v>
      </c>
      <c r="P56" s="115">
        <v>46146</v>
      </c>
      <c r="Q56" s="116">
        <f t="shared" ref="Q56:Q62" si="1">N56/S56</f>
        <v>198.79518072289156</v>
      </c>
      <c r="R56" s="117" t="s">
        <v>29</v>
      </c>
      <c r="S56" s="118">
        <v>830</v>
      </c>
      <c r="T56" s="119">
        <f t="shared" ref="T56:T62" si="2">U56*100%/N56</f>
        <v>0.78829381818181821</v>
      </c>
      <c r="U56" s="138">
        <v>130068.48</v>
      </c>
      <c r="V56" s="120" t="s">
        <v>153</v>
      </c>
      <c r="W56" s="121" t="s">
        <v>154</v>
      </c>
    </row>
    <row r="57" spans="1:23" s="95" customFormat="1" ht="251.25" customHeight="1" x14ac:dyDescent="0.3">
      <c r="A57" s="139">
        <v>43</v>
      </c>
      <c r="B57" s="361" t="s">
        <v>148</v>
      </c>
      <c r="C57" s="363" t="s">
        <v>30</v>
      </c>
      <c r="D57" s="363" t="s">
        <v>145</v>
      </c>
      <c r="E57" s="361">
        <v>6121</v>
      </c>
      <c r="F57" s="141" t="s">
        <v>175</v>
      </c>
      <c r="G57" s="362" t="s">
        <v>149</v>
      </c>
      <c r="H57" s="362" t="s">
        <v>43</v>
      </c>
      <c r="I57" s="363" t="s">
        <v>31</v>
      </c>
      <c r="J57" s="363" t="s">
        <v>30</v>
      </c>
      <c r="K57" s="363" t="s">
        <v>31</v>
      </c>
      <c r="L57" s="364">
        <v>348</v>
      </c>
      <c r="M57" s="359" t="s">
        <v>28</v>
      </c>
      <c r="N57" s="142">
        <v>9274247.0199999996</v>
      </c>
      <c r="O57" s="365">
        <v>46104</v>
      </c>
      <c r="P57" s="365">
        <v>46196</v>
      </c>
      <c r="Q57" s="98">
        <f t="shared" si="1"/>
        <v>2103.3377225409927</v>
      </c>
      <c r="R57" s="99" t="s">
        <v>29</v>
      </c>
      <c r="S57" s="100">
        <v>4409.3</v>
      </c>
      <c r="T57" s="366">
        <f t="shared" si="2"/>
        <v>0.81146142255762344</v>
      </c>
      <c r="U57" s="356">
        <v>7525693.6799999997</v>
      </c>
      <c r="V57" s="357" t="s">
        <v>155</v>
      </c>
      <c r="W57" s="358" t="s">
        <v>156</v>
      </c>
    </row>
    <row r="58" spans="1:23" s="95" customFormat="1" ht="34.5" customHeight="1" x14ac:dyDescent="0.3">
      <c r="A58" s="139">
        <v>44</v>
      </c>
      <c r="B58" s="361"/>
      <c r="C58" s="363"/>
      <c r="D58" s="363"/>
      <c r="E58" s="361"/>
      <c r="F58" s="141" t="s">
        <v>34</v>
      </c>
      <c r="G58" s="362"/>
      <c r="H58" s="362"/>
      <c r="I58" s="363"/>
      <c r="J58" s="363"/>
      <c r="K58" s="363"/>
      <c r="L58" s="364"/>
      <c r="M58" s="359"/>
      <c r="N58" s="142">
        <v>1840485.03</v>
      </c>
      <c r="O58" s="365"/>
      <c r="P58" s="365"/>
      <c r="Q58" s="98">
        <f t="shared" si="1"/>
        <v>1925.5158080850351</v>
      </c>
      <c r="R58" s="99" t="s">
        <v>32</v>
      </c>
      <c r="S58" s="100">
        <v>955.84</v>
      </c>
      <c r="T58" s="366"/>
      <c r="U58" s="356"/>
      <c r="V58" s="357"/>
      <c r="W58" s="358"/>
    </row>
    <row r="59" spans="1:23" s="95" customFormat="1" ht="36.75" customHeight="1" x14ac:dyDescent="0.3">
      <c r="A59" s="139">
        <v>45</v>
      </c>
      <c r="B59" s="361"/>
      <c r="C59" s="363"/>
      <c r="D59" s="363"/>
      <c r="E59" s="361"/>
      <c r="F59" s="141" t="s">
        <v>124</v>
      </c>
      <c r="G59" s="362"/>
      <c r="H59" s="362"/>
      <c r="I59" s="363"/>
      <c r="J59" s="363"/>
      <c r="K59" s="363"/>
      <c r="L59" s="364"/>
      <c r="M59" s="359"/>
      <c r="N59" s="142">
        <v>1568883.31</v>
      </c>
      <c r="O59" s="365"/>
      <c r="P59" s="365"/>
      <c r="Q59" s="98">
        <f t="shared" si="1"/>
        <v>1268.5020294307892</v>
      </c>
      <c r="R59" s="99" t="s">
        <v>29</v>
      </c>
      <c r="S59" s="100">
        <v>1236.8</v>
      </c>
      <c r="T59" s="366"/>
      <c r="U59" s="356"/>
      <c r="V59" s="357"/>
      <c r="W59" s="358"/>
    </row>
    <row r="60" spans="1:23" s="95" customFormat="1" ht="57.75" customHeight="1" x14ac:dyDescent="0.3">
      <c r="A60" s="139">
        <v>46</v>
      </c>
      <c r="B60" s="361"/>
      <c r="C60" s="363"/>
      <c r="D60" s="363"/>
      <c r="E60" s="361"/>
      <c r="F60" s="141" t="s">
        <v>33</v>
      </c>
      <c r="G60" s="362"/>
      <c r="H60" s="362"/>
      <c r="I60" s="363"/>
      <c r="J60" s="363"/>
      <c r="K60" s="363"/>
      <c r="L60" s="364"/>
      <c r="M60" s="359"/>
      <c r="N60" s="142">
        <v>431841.57</v>
      </c>
      <c r="O60" s="365"/>
      <c r="P60" s="365"/>
      <c r="Q60" s="98">
        <f t="shared" si="1"/>
        <v>710.18397552913314</v>
      </c>
      <c r="R60" s="99" t="s">
        <v>32</v>
      </c>
      <c r="S60" s="100">
        <v>608.07000000000005</v>
      </c>
      <c r="T60" s="366"/>
      <c r="U60" s="356"/>
      <c r="V60" s="357"/>
      <c r="W60" s="358"/>
    </row>
    <row r="61" spans="1:23" s="95" customFormat="1" ht="90" x14ac:dyDescent="0.3">
      <c r="A61" s="139">
        <v>47</v>
      </c>
      <c r="B61" s="140" t="s">
        <v>148</v>
      </c>
      <c r="C61" s="104" t="s">
        <v>30</v>
      </c>
      <c r="D61" s="104" t="s">
        <v>146</v>
      </c>
      <c r="E61" s="140">
        <v>6222</v>
      </c>
      <c r="F61" s="141" t="s">
        <v>141</v>
      </c>
      <c r="G61" s="106" t="s">
        <v>150</v>
      </c>
      <c r="H61" s="106" t="s">
        <v>43</v>
      </c>
      <c r="I61" s="104" t="s">
        <v>53</v>
      </c>
      <c r="J61" s="104" t="s">
        <v>30</v>
      </c>
      <c r="K61" s="104" t="s">
        <v>53</v>
      </c>
      <c r="L61" s="97">
        <v>2921</v>
      </c>
      <c r="M61" s="101" t="s">
        <v>28</v>
      </c>
      <c r="N61" s="142">
        <v>1612400</v>
      </c>
      <c r="O61" s="107">
        <v>46104</v>
      </c>
      <c r="P61" s="96">
        <v>46151</v>
      </c>
      <c r="Q61" s="98">
        <f t="shared" si="1"/>
        <v>1612400</v>
      </c>
      <c r="R61" s="99" t="s">
        <v>90</v>
      </c>
      <c r="S61" s="100">
        <v>1</v>
      </c>
      <c r="T61" s="108">
        <f t="shared" si="2"/>
        <v>0.64748201438848918</v>
      </c>
      <c r="U61" s="143">
        <v>1044000</v>
      </c>
      <c r="V61" s="102" t="s">
        <v>151</v>
      </c>
      <c r="W61" s="103" t="s">
        <v>152</v>
      </c>
    </row>
    <row r="62" spans="1:23" s="95" customFormat="1" ht="190.5" customHeight="1" x14ac:dyDescent="0.3">
      <c r="A62" s="139">
        <v>48</v>
      </c>
      <c r="B62" s="140" t="s">
        <v>148</v>
      </c>
      <c r="C62" s="104" t="s">
        <v>30</v>
      </c>
      <c r="D62" s="104" t="s">
        <v>147</v>
      </c>
      <c r="E62" s="140">
        <v>6223</v>
      </c>
      <c r="F62" s="141" t="s">
        <v>142</v>
      </c>
      <c r="G62" s="105" t="s">
        <v>39</v>
      </c>
      <c r="H62" s="106" t="s">
        <v>43</v>
      </c>
      <c r="I62" s="104" t="s">
        <v>31</v>
      </c>
      <c r="J62" s="104" t="s">
        <v>30</v>
      </c>
      <c r="K62" s="104" t="s">
        <v>31</v>
      </c>
      <c r="L62" s="97">
        <v>33284</v>
      </c>
      <c r="M62" s="101" t="s">
        <v>28</v>
      </c>
      <c r="N62" s="142">
        <v>93438</v>
      </c>
      <c r="O62" s="107">
        <v>46106</v>
      </c>
      <c r="P62" s="96">
        <v>46113</v>
      </c>
      <c r="Q62" s="98">
        <f t="shared" si="1"/>
        <v>93438</v>
      </c>
      <c r="R62" s="99" t="s">
        <v>90</v>
      </c>
      <c r="S62" s="100">
        <v>1</v>
      </c>
      <c r="T62" s="108">
        <f t="shared" si="2"/>
        <v>1</v>
      </c>
      <c r="U62" s="143">
        <v>93438</v>
      </c>
      <c r="V62" s="102" t="s">
        <v>157</v>
      </c>
      <c r="W62" s="103" t="s">
        <v>158</v>
      </c>
    </row>
    <row r="63" spans="1:23" s="95" customFormat="1" ht="144" customHeight="1" x14ac:dyDescent="0.3">
      <c r="A63" s="139">
        <v>49</v>
      </c>
      <c r="B63" s="140" t="s">
        <v>148</v>
      </c>
      <c r="C63" s="104" t="s">
        <v>159</v>
      </c>
      <c r="D63" s="104" t="s">
        <v>166</v>
      </c>
      <c r="E63" s="140">
        <v>6403</v>
      </c>
      <c r="F63" s="141" t="s">
        <v>65</v>
      </c>
      <c r="G63" s="106" t="s">
        <v>88</v>
      </c>
      <c r="H63" s="106" t="s">
        <v>66</v>
      </c>
      <c r="I63" s="104" t="s">
        <v>172</v>
      </c>
      <c r="J63" s="104" t="s">
        <v>159</v>
      </c>
      <c r="K63" s="104" t="s">
        <v>54</v>
      </c>
      <c r="L63" s="97">
        <v>33284</v>
      </c>
      <c r="M63" s="101" t="s">
        <v>28</v>
      </c>
      <c r="N63" s="142">
        <v>2609432.2200000002</v>
      </c>
      <c r="O63" s="107">
        <v>46083</v>
      </c>
      <c r="P63" s="96">
        <v>46095</v>
      </c>
      <c r="Q63" s="98">
        <f>N63/S63</f>
        <v>287.77286141548888</v>
      </c>
      <c r="R63" s="99" t="s">
        <v>29</v>
      </c>
      <c r="S63" s="100">
        <v>9067.68</v>
      </c>
      <c r="T63" s="108">
        <f>U63*100%/N63</f>
        <v>1</v>
      </c>
      <c r="U63" s="142">
        <v>2609432.2200000002</v>
      </c>
      <c r="V63" s="102" t="s">
        <v>167</v>
      </c>
      <c r="W63" s="103" t="s">
        <v>139</v>
      </c>
    </row>
    <row r="64" spans="1:23" s="95" customFormat="1" ht="75.75" thickBot="1" x14ac:dyDescent="0.35">
      <c r="A64" s="144">
        <v>50</v>
      </c>
      <c r="B64" s="145" t="s">
        <v>148</v>
      </c>
      <c r="C64" s="122" t="s">
        <v>30</v>
      </c>
      <c r="D64" s="122" t="s">
        <v>168</v>
      </c>
      <c r="E64" s="145">
        <v>6404</v>
      </c>
      <c r="F64" s="146" t="s">
        <v>169</v>
      </c>
      <c r="G64" s="123" t="s">
        <v>88</v>
      </c>
      <c r="H64" s="123" t="s">
        <v>66</v>
      </c>
      <c r="I64" s="122" t="s">
        <v>170</v>
      </c>
      <c r="J64" s="122" t="s">
        <v>30</v>
      </c>
      <c r="K64" s="122" t="s">
        <v>171</v>
      </c>
      <c r="L64" s="124">
        <v>246</v>
      </c>
      <c r="M64" s="125" t="s">
        <v>28</v>
      </c>
      <c r="N64" s="147">
        <v>3904343.42</v>
      </c>
      <c r="O64" s="126">
        <v>46104</v>
      </c>
      <c r="P64" s="127">
        <v>46116</v>
      </c>
      <c r="Q64" s="128">
        <f>N64/S64</f>
        <v>225.00606091341891</v>
      </c>
      <c r="R64" s="129" t="s">
        <v>29</v>
      </c>
      <c r="S64" s="130">
        <v>17352.169999999998</v>
      </c>
      <c r="T64" s="131">
        <f>U64*100%/N64</f>
        <v>0.39180212533660785</v>
      </c>
      <c r="U64" s="148">
        <v>1529730.05</v>
      </c>
      <c r="V64" s="132" t="s">
        <v>173</v>
      </c>
      <c r="W64" s="133" t="s">
        <v>174</v>
      </c>
    </row>
  </sheetData>
  <mergeCells count="211">
    <mergeCell ref="A1:W4"/>
    <mergeCell ref="A5:W5"/>
    <mergeCell ref="V6:V7"/>
    <mergeCell ref="W6:W7"/>
    <mergeCell ref="A8:W9"/>
    <mergeCell ref="A10:A11"/>
    <mergeCell ref="B10:B11"/>
    <mergeCell ref="C10:C11"/>
    <mergeCell ref="D10:D11"/>
    <mergeCell ref="E10:E11"/>
    <mergeCell ref="D14:D17"/>
    <mergeCell ref="E14:E17"/>
    <mergeCell ref="G14:G17"/>
    <mergeCell ref="H14:H17"/>
    <mergeCell ref="R10:R11"/>
    <mergeCell ref="S10:S11"/>
    <mergeCell ref="T10:U10"/>
    <mergeCell ref="V10:V11"/>
    <mergeCell ref="W10:W11"/>
    <mergeCell ref="A12:W12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W14:W17"/>
    <mergeCell ref="O14:O17"/>
    <mergeCell ref="A18:W18"/>
    <mergeCell ref="B19:B22"/>
    <mergeCell ref="C19:C22"/>
    <mergeCell ref="D19:D22"/>
    <mergeCell ref="E19:E22"/>
    <mergeCell ref="G19:G22"/>
    <mergeCell ref="H19:H22"/>
    <mergeCell ref="I19:I22"/>
    <mergeCell ref="J19:J22"/>
    <mergeCell ref="P14:P17"/>
    <mergeCell ref="R14:R17"/>
    <mergeCell ref="T14:T17"/>
    <mergeCell ref="U14:U17"/>
    <mergeCell ref="V14:V17"/>
    <mergeCell ref="I14:I17"/>
    <mergeCell ref="J14:J17"/>
    <mergeCell ref="K14:K17"/>
    <mergeCell ref="L14:L17"/>
    <mergeCell ref="M14:M17"/>
    <mergeCell ref="N14:N17"/>
    <mergeCell ref="B14:B17"/>
    <mergeCell ref="C14:C17"/>
    <mergeCell ref="T19:T22"/>
    <mergeCell ref="U19:U22"/>
    <mergeCell ref="V19:V22"/>
    <mergeCell ref="W19:W22"/>
    <mergeCell ref="B23:B26"/>
    <mergeCell ref="C23:C26"/>
    <mergeCell ref="D23:D26"/>
    <mergeCell ref="E23:E26"/>
    <mergeCell ref="G23:G26"/>
    <mergeCell ref="H23:H26"/>
    <mergeCell ref="K19:K22"/>
    <mergeCell ref="L19:L22"/>
    <mergeCell ref="M19:M22"/>
    <mergeCell ref="N19:N22"/>
    <mergeCell ref="O19:O22"/>
    <mergeCell ref="P19:P22"/>
    <mergeCell ref="O23:O26"/>
    <mergeCell ref="P23:P26"/>
    <mergeCell ref="T23:T26"/>
    <mergeCell ref="U23:U26"/>
    <mergeCell ref="V23:V26"/>
    <mergeCell ref="W23:W26"/>
    <mergeCell ref="I23:I26"/>
    <mergeCell ref="J23:J26"/>
    <mergeCell ref="K23:K26"/>
    <mergeCell ref="L23:L26"/>
    <mergeCell ref="M23:M26"/>
    <mergeCell ref="N23:N26"/>
    <mergeCell ref="U28:U30"/>
    <mergeCell ref="V28:V30"/>
    <mergeCell ref="W28:W30"/>
    <mergeCell ref="I28:I30"/>
    <mergeCell ref="J28:J30"/>
    <mergeCell ref="K28:K30"/>
    <mergeCell ref="L28:L30"/>
    <mergeCell ref="M28:M30"/>
    <mergeCell ref="N28:N30"/>
    <mergeCell ref="B35:B38"/>
    <mergeCell ref="C35:C38"/>
    <mergeCell ref="D35:D38"/>
    <mergeCell ref="G35:G38"/>
    <mergeCell ref="H35:H38"/>
    <mergeCell ref="I35:I38"/>
    <mergeCell ref="O28:O30"/>
    <mergeCell ref="P28:P30"/>
    <mergeCell ref="T28:T30"/>
    <mergeCell ref="B28:B30"/>
    <mergeCell ref="C28:C30"/>
    <mergeCell ref="D28:D30"/>
    <mergeCell ref="E28:E30"/>
    <mergeCell ref="G28:G30"/>
    <mergeCell ref="H28:H30"/>
    <mergeCell ref="C40:C41"/>
    <mergeCell ref="D40:D41"/>
    <mergeCell ref="E40:E41"/>
    <mergeCell ref="G40:G41"/>
    <mergeCell ref="H40:H41"/>
    <mergeCell ref="J35:J38"/>
    <mergeCell ref="K35:K38"/>
    <mergeCell ref="L35:L38"/>
    <mergeCell ref="M35:M38"/>
    <mergeCell ref="W40:W41"/>
    <mergeCell ref="I40:I41"/>
    <mergeCell ref="J40:J41"/>
    <mergeCell ref="K40:K41"/>
    <mergeCell ref="L40:L41"/>
    <mergeCell ref="M40:M41"/>
    <mergeCell ref="N40:N41"/>
    <mergeCell ref="P35:P38"/>
    <mergeCell ref="T35:T38"/>
    <mergeCell ref="U35:U38"/>
    <mergeCell ref="V35:V38"/>
    <mergeCell ref="W35:W38"/>
    <mergeCell ref="N35:N38"/>
    <mergeCell ref="O35:O38"/>
    <mergeCell ref="E42:E43"/>
    <mergeCell ref="G42:G43"/>
    <mergeCell ref="H42:H43"/>
    <mergeCell ref="O40:O41"/>
    <mergeCell ref="P40:P41"/>
    <mergeCell ref="T40:T41"/>
    <mergeCell ref="U40:U41"/>
    <mergeCell ref="V40:V41"/>
    <mergeCell ref="V42:V43"/>
    <mergeCell ref="W42:W43"/>
    <mergeCell ref="B44:B47"/>
    <mergeCell ref="C44:C47"/>
    <mergeCell ref="D44:D47"/>
    <mergeCell ref="E44:E47"/>
    <mergeCell ref="G44:G47"/>
    <mergeCell ref="H44:H47"/>
    <mergeCell ref="I44:I47"/>
    <mergeCell ref="J44:J47"/>
    <mergeCell ref="O42:O43"/>
    <mergeCell ref="P42:P43"/>
    <mergeCell ref="Q42:Q43"/>
    <mergeCell ref="R42:R43"/>
    <mergeCell ref="T42:T43"/>
    <mergeCell ref="U42:U43"/>
    <mergeCell ref="I42:I43"/>
    <mergeCell ref="J42:J43"/>
    <mergeCell ref="K42:K43"/>
    <mergeCell ref="L42:L43"/>
    <mergeCell ref="M42:M43"/>
    <mergeCell ref="N42:N43"/>
    <mergeCell ref="B42:B43"/>
    <mergeCell ref="C42:C43"/>
    <mergeCell ref="D42:D43"/>
    <mergeCell ref="B49:B53"/>
    <mergeCell ref="C49:C53"/>
    <mergeCell ref="D49:D53"/>
    <mergeCell ref="E49:E53"/>
    <mergeCell ref="G49:G53"/>
    <mergeCell ref="H49:H53"/>
    <mergeCell ref="K44:K47"/>
    <mergeCell ref="L44:L47"/>
    <mergeCell ref="M44:M47"/>
    <mergeCell ref="W49:W53"/>
    <mergeCell ref="I49:I53"/>
    <mergeCell ref="J49:J53"/>
    <mergeCell ref="K49:K53"/>
    <mergeCell ref="L49:L53"/>
    <mergeCell ref="M49:M53"/>
    <mergeCell ref="N49:N53"/>
    <mergeCell ref="T44:T47"/>
    <mergeCell ref="U44:U47"/>
    <mergeCell ref="V44:V47"/>
    <mergeCell ref="W44:W47"/>
    <mergeCell ref="N44:N47"/>
    <mergeCell ref="O44:O47"/>
    <mergeCell ref="P44:P47"/>
    <mergeCell ref="U57:U60"/>
    <mergeCell ref="V57:V60"/>
    <mergeCell ref="W57:W60"/>
    <mergeCell ref="M57:M60"/>
    <mergeCell ref="E35:E38"/>
    <mergeCell ref="B57:B60"/>
    <mergeCell ref="E57:E60"/>
    <mergeCell ref="G57:G60"/>
    <mergeCell ref="H57:H60"/>
    <mergeCell ref="I57:I60"/>
    <mergeCell ref="J57:J60"/>
    <mergeCell ref="L57:L60"/>
    <mergeCell ref="D57:D60"/>
    <mergeCell ref="C57:C60"/>
    <mergeCell ref="K57:K60"/>
    <mergeCell ref="O57:O60"/>
    <mergeCell ref="P57:P60"/>
    <mergeCell ref="T57:T60"/>
    <mergeCell ref="A55:W55"/>
    <mergeCell ref="O49:O53"/>
    <mergeCell ref="P49:P53"/>
    <mergeCell ref="T49:T53"/>
    <mergeCell ref="U49:U53"/>
    <mergeCell ref="V49:V53"/>
  </mergeCells>
  <pageMargins left="0.7" right="0.7" top="0.75" bottom="0.75" header="0.3" footer="0.3"/>
  <pageSetup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X75"/>
  <sheetViews>
    <sheetView zoomScale="60" zoomScaleNormal="60" workbookViewId="0">
      <pane xSplit="1" topLeftCell="E1" activePane="topRight" state="frozen"/>
      <selection pane="topRight" sqref="A1:XFD1048576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159" customWidth="1"/>
    <col min="5" max="5" width="19.5703125" style="5" customWidth="1"/>
    <col min="6" max="6" width="108.285156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1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377"/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11"/>
    </row>
    <row r="2" spans="1:24" ht="11.45" customHeight="1" x14ac:dyDescent="0.25">
      <c r="A2" s="377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12"/>
    </row>
    <row r="3" spans="1:24" ht="11.45" customHeight="1" x14ac:dyDescent="0.25">
      <c r="A3" s="377"/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12"/>
    </row>
    <row r="4" spans="1:24" ht="103.5" customHeight="1" x14ac:dyDescent="0.25">
      <c r="A4" s="377"/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  <c r="W4" s="377"/>
      <c r="X4" s="12"/>
    </row>
    <row r="5" spans="1:24" ht="40.5" customHeight="1" x14ac:dyDescent="0.25">
      <c r="A5" s="378" t="s">
        <v>26</v>
      </c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1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379"/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10"/>
    </row>
    <row r="8" spans="1:24" ht="9" customHeight="1" x14ac:dyDescent="0.25">
      <c r="A8" s="379"/>
      <c r="B8" s="379"/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10"/>
    </row>
    <row r="9" spans="1:24" s="2" customFormat="1" ht="22.5" customHeight="1" x14ac:dyDescent="0.25">
      <c r="A9" s="380" t="s">
        <v>4</v>
      </c>
      <c r="B9" s="380" t="s">
        <v>2</v>
      </c>
      <c r="C9" s="380" t="s">
        <v>5</v>
      </c>
      <c r="D9" s="381" t="s">
        <v>6</v>
      </c>
      <c r="E9" s="382" t="s">
        <v>7</v>
      </c>
      <c r="F9" s="380" t="s">
        <v>8</v>
      </c>
      <c r="G9" s="380" t="s">
        <v>9</v>
      </c>
      <c r="H9" s="380" t="s">
        <v>10</v>
      </c>
      <c r="I9" s="380" t="s">
        <v>11</v>
      </c>
      <c r="J9" s="390" t="s">
        <v>12</v>
      </c>
      <c r="K9" s="380" t="s">
        <v>13</v>
      </c>
      <c r="L9" s="380" t="s">
        <v>14</v>
      </c>
      <c r="M9" s="380" t="s">
        <v>15</v>
      </c>
      <c r="N9" s="389" t="s">
        <v>16</v>
      </c>
      <c r="O9" s="390" t="s">
        <v>17</v>
      </c>
      <c r="P9" s="380" t="s">
        <v>18</v>
      </c>
      <c r="Q9" s="380" t="s">
        <v>19</v>
      </c>
      <c r="R9" s="380" t="s">
        <v>20</v>
      </c>
      <c r="S9" s="386" t="s">
        <v>21</v>
      </c>
      <c r="T9" s="380" t="s">
        <v>22</v>
      </c>
      <c r="U9" s="380"/>
      <c r="V9" s="380" t="s">
        <v>24</v>
      </c>
      <c r="W9" s="387" t="s">
        <v>25</v>
      </c>
      <c r="X9" s="16"/>
    </row>
    <row r="10" spans="1:24" s="2" customFormat="1" ht="51" customHeight="1" x14ac:dyDescent="0.25">
      <c r="A10" s="380"/>
      <c r="B10" s="380"/>
      <c r="C10" s="380"/>
      <c r="D10" s="381"/>
      <c r="E10" s="382"/>
      <c r="F10" s="380"/>
      <c r="G10" s="380"/>
      <c r="H10" s="380"/>
      <c r="I10" s="380"/>
      <c r="J10" s="390"/>
      <c r="K10" s="380"/>
      <c r="L10" s="380"/>
      <c r="M10" s="380"/>
      <c r="N10" s="389"/>
      <c r="O10" s="390"/>
      <c r="P10" s="380"/>
      <c r="Q10" s="380"/>
      <c r="R10" s="380"/>
      <c r="S10" s="386"/>
      <c r="T10" s="170" t="s">
        <v>23</v>
      </c>
      <c r="U10" s="171" t="s">
        <v>3</v>
      </c>
      <c r="V10" s="380"/>
      <c r="W10" s="387"/>
      <c r="X10" s="16"/>
    </row>
    <row r="11" spans="1:24" s="3" customFormat="1" ht="61.5" customHeight="1" thickBot="1" x14ac:dyDescent="0.3">
      <c r="A11" s="388" t="s">
        <v>47</v>
      </c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8"/>
      <c r="S11" s="388"/>
      <c r="T11" s="388"/>
      <c r="U11" s="388"/>
      <c r="V11" s="388"/>
      <c r="W11" s="388"/>
      <c r="X11" s="17"/>
    </row>
    <row r="12" spans="1:24" s="6" customFormat="1" ht="163.5" customHeight="1" x14ac:dyDescent="0.2">
      <c r="A12" s="172">
        <v>1</v>
      </c>
      <c r="B12" s="173" t="s">
        <v>27</v>
      </c>
      <c r="C12" s="173" t="s">
        <v>30</v>
      </c>
      <c r="D12" s="174" t="s">
        <v>37</v>
      </c>
      <c r="E12" s="175">
        <v>6201</v>
      </c>
      <c r="F12" s="176" t="s">
        <v>38</v>
      </c>
      <c r="G12" s="173" t="s">
        <v>39</v>
      </c>
      <c r="H12" s="173" t="s">
        <v>40</v>
      </c>
      <c r="I12" s="177" t="s">
        <v>31</v>
      </c>
      <c r="J12" s="178" t="s">
        <v>30</v>
      </c>
      <c r="K12" s="177" t="s">
        <v>31</v>
      </c>
      <c r="L12" s="179">
        <v>39548</v>
      </c>
      <c r="M12" s="180" t="s">
        <v>28</v>
      </c>
      <c r="N12" s="181">
        <v>2381035.79</v>
      </c>
      <c r="O12" s="182">
        <v>46048</v>
      </c>
      <c r="P12" s="183">
        <v>46095</v>
      </c>
      <c r="Q12" s="184">
        <f>N12/S12</f>
        <v>2381035.79</v>
      </c>
      <c r="R12" s="185" t="s">
        <v>29</v>
      </c>
      <c r="S12" s="186">
        <v>1</v>
      </c>
      <c r="T12" s="187">
        <f>U12*100%/N12</f>
        <v>0.99982277880837722</v>
      </c>
      <c r="U12" s="188">
        <v>2380613.8199999998</v>
      </c>
      <c r="V12" s="184" t="s">
        <v>35</v>
      </c>
      <c r="W12" s="184" t="s">
        <v>36</v>
      </c>
      <c r="X12" s="19"/>
    </row>
    <row r="13" spans="1:24" s="6" customFormat="1" ht="141" customHeight="1" x14ac:dyDescent="0.2">
      <c r="A13" s="172">
        <v>2</v>
      </c>
      <c r="B13" s="402" t="s">
        <v>27</v>
      </c>
      <c r="C13" s="395" t="s">
        <v>30</v>
      </c>
      <c r="D13" s="383" t="s">
        <v>46</v>
      </c>
      <c r="E13" s="384" t="s">
        <v>101</v>
      </c>
      <c r="F13" s="176" t="s">
        <v>176</v>
      </c>
      <c r="G13" s="385" t="s">
        <v>42</v>
      </c>
      <c r="H13" s="385" t="s">
        <v>40</v>
      </c>
      <c r="I13" s="395" t="s">
        <v>31</v>
      </c>
      <c r="J13" s="397" t="s">
        <v>30</v>
      </c>
      <c r="K13" s="395" t="s">
        <v>31</v>
      </c>
      <c r="L13" s="399">
        <v>39548</v>
      </c>
      <c r="M13" s="400" t="s">
        <v>28</v>
      </c>
      <c r="N13" s="401">
        <v>6670108.8899999997</v>
      </c>
      <c r="O13" s="392">
        <v>45670</v>
      </c>
      <c r="P13" s="398">
        <v>45754</v>
      </c>
      <c r="Q13" s="191">
        <v>4186473.72</v>
      </c>
      <c r="R13" s="393" t="s">
        <v>32</v>
      </c>
      <c r="S13" s="192">
        <v>2497.4699999999998</v>
      </c>
      <c r="T13" s="394">
        <f>U13*100%/N13</f>
        <v>1</v>
      </c>
      <c r="U13" s="383">
        <v>6670108.8899999997</v>
      </c>
      <c r="V13" s="391" t="s">
        <v>44</v>
      </c>
      <c r="W13" s="391" t="s">
        <v>45</v>
      </c>
      <c r="X13" s="20"/>
    </row>
    <row r="14" spans="1:24" s="6" customFormat="1" ht="54" customHeight="1" x14ac:dyDescent="0.2">
      <c r="A14" s="172">
        <v>3</v>
      </c>
      <c r="B14" s="402"/>
      <c r="C14" s="395"/>
      <c r="D14" s="383"/>
      <c r="E14" s="384"/>
      <c r="F14" s="193" t="s">
        <v>48</v>
      </c>
      <c r="G14" s="385"/>
      <c r="H14" s="385"/>
      <c r="I14" s="395"/>
      <c r="J14" s="397"/>
      <c r="K14" s="395"/>
      <c r="L14" s="399"/>
      <c r="M14" s="400"/>
      <c r="N14" s="401"/>
      <c r="O14" s="392"/>
      <c r="P14" s="398"/>
      <c r="Q14" s="191">
        <v>824569.22</v>
      </c>
      <c r="R14" s="393"/>
      <c r="S14" s="192">
        <v>983.81</v>
      </c>
      <c r="T14" s="394"/>
      <c r="U14" s="383"/>
      <c r="V14" s="391"/>
      <c r="W14" s="391"/>
      <c r="X14" s="22"/>
    </row>
    <row r="15" spans="1:24" s="6" customFormat="1" ht="66" customHeight="1" x14ac:dyDescent="0.2">
      <c r="A15" s="172">
        <v>4</v>
      </c>
      <c r="B15" s="402"/>
      <c r="C15" s="395"/>
      <c r="D15" s="383"/>
      <c r="E15" s="384"/>
      <c r="F15" s="193" t="s">
        <v>34</v>
      </c>
      <c r="G15" s="385"/>
      <c r="H15" s="385"/>
      <c r="I15" s="395"/>
      <c r="J15" s="397"/>
      <c r="K15" s="395"/>
      <c r="L15" s="399"/>
      <c r="M15" s="400"/>
      <c r="N15" s="401"/>
      <c r="O15" s="392"/>
      <c r="P15" s="398"/>
      <c r="Q15" s="191">
        <v>817647.95</v>
      </c>
      <c r="R15" s="393"/>
      <c r="S15" s="192">
        <v>538.94000000000005</v>
      </c>
      <c r="T15" s="394"/>
      <c r="U15" s="383"/>
      <c r="V15" s="391"/>
      <c r="W15" s="391"/>
      <c r="X15" s="22"/>
    </row>
    <row r="16" spans="1:24" s="6" customFormat="1" ht="75.95" customHeight="1" thickBot="1" x14ac:dyDescent="0.25">
      <c r="A16" s="172">
        <v>5</v>
      </c>
      <c r="B16" s="402"/>
      <c r="C16" s="395"/>
      <c r="D16" s="383"/>
      <c r="E16" s="384"/>
      <c r="F16" s="193" t="s">
        <v>33</v>
      </c>
      <c r="G16" s="385"/>
      <c r="H16" s="385"/>
      <c r="I16" s="395"/>
      <c r="J16" s="397"/>
      <c r="K16" s="395"/>
      <c r="L16" s="399"/>
      <c r="M16" s="400"/>
      <c r="N16" s="401"/>
      <c r="O16" s="392"/>
      <c r="P16" s="398"/>
      <c r="Q16" s="191">
        <v>841643.57</v>
      </c>
      <c r="R16" s="393"/>
      <c r="S16" s="192">
        <v>520.46</v>
      </c>
      <c r="T16" s="394"/>
      <c r="U16" s="383"/>
      <c r="V16" s="391"/>
      <c r="W16" s="391"/>
      <c r="X16" s="21"/>
    </row>
    <row r="17" spans="1:24" s="3" customFormat="1" ht="61.5" customHeight="1" x14ac:dyDescent="0.25">
      <c r="A17" s="388" t="s">
        <v>49</v>
      </c>
      <c r="B17" s="388"/>
      <c r="C17" s="388"/>
      <c r="D17" s="388"/>
      <c r="E17" s="388"/>
      <c r="F17" s="388"/>
      <c r="G17" s="388"/>
      <c r="H17" s="388"/>
      <c r="I17" s="388"/>
      <c r="J17" s="388"/>
      <c r="K17" s="388"/>
      <c r="L17" s="388"/>
      <c r="M17" s="388"/>
      <c r="N17" s="388"/>
      <c r="O17" s="388"/>
      <c r="P17" s="388"/>
      <c r="Q17" s="388"/>
      <c r="R17" s="388"/>
      <c r="S17" s="388"/>
      <c r="T17" s="388"/>
      <c r="U17" s="388"/>
      <c r="V17" s="388"/>
      <c r="W17" s="388"/>
      <c r="X17" s="17"/>
    </row>
    <row r="18" spans="1:24" s="30" customFormat="1" ht="135" customHeight="1" x14ac:dyDescent="0.2">
      <c r="A18" s="194">
        <v>6</v>
      </c>
      <c r="B18" s="395" t="s">
        <v>50</v>
      </c>
      <c r="C18" s="395" t="s">
        <v>30</v>
      </c>
      <c r="D18" s="395" t="s">
        <v>68</v>
      </c>
      <c r="E18" s="396">
        <v>6203</v>
      </c>
      <c r="F18" s="176" t="s">
        <v>91</v>
      </c>
      <c r="G18" s="385" t="s">
        <v>39</v>
      </c>
      <c r="H18" s="395" t="s">
        <v>66</v>
      </c>
      <c r="I18" s="395" t="s">
        <v>31</v>
      </c>
      <c r="J18" s="397" t="s">
        <v>30</v>
      </c>
      <c r="K18" s="395" t="s">
        <v>31</v>
      </c>
      <c r="L18" s="404">
        <v>66</v>
      </c>
      <c r="M18" s="400" t="s">
        <v>28</v>
      </c>
      <c r="N18" s="405">
        <v>2392471.35</v>
      </c>
      <c r="O18" s="406">
        <v>46048</v>
      </c>
      <c r="P18" s="406">
        <v>46095</v>
      </c>
      <c r="Q18" s="184">
        <v>1635781.37</v>
      </c>
      <c r="R18" s="185" t="s">
        <v>29</v>
      </c>
      <c r="S18" s="197">
        <v>646.36</v>
      </c>
      <c r="T18" s="394">
        <f t="shared" ref="T18:T48" si="0">U18*100%/N18</f>
        <v>1</v>
      </c>
      <c r="U18" s="383">
        <v>2392471.35</v>
      </c>
      <c r="V18" s="403" t="s">
        <v>93</v>
      </c>
      <c r="W18" s="403" t="s">
        <v>94</v>
      </c>
    </row>
    <row r="19" spans="1:24" s="30" customFormat="1" ht="62.25" customHeight="1" x14ac:dyDescent="0.2">
      <c r="A19" s="194">
        <v>7</v>
      </c>
      <c r="B19" s="395"/>
      <c r="C19" s="395"/>
      <c r="D19" s="395"/>
      <c r="E19" s="396"/>
      <c r="F19" s="176" t="s">
        <v>34</v>
      </c>
      <c r="G19" s="385"/>
      <c r="H19" s="395"/>
      <c r="I19" s="395"/>
      <c r="J19" s="397"/>
      <c r="K19" s="395"/>
      <c r="L19" s="404"/>
      <c r="M19" s="400"/>
      <c r="N19" s="405"/>
      <c r="O19" s="406"/>
      <c r="P19" s="406"/>
      <c r="Q19" s="184">
        <v>320718.25</v>
      </c>
      <c r="R19" s="185" t="s">
        <v>29</v>
      </c>
      <c r="S19" s="197">
        <v>205.97</v>
      </c>
      <c r="T19" s="394"/>
      <c r="U19" s="383"/>
      <c r="V19" s="403"/>
      <c r="W19" s="403"/>
    </row>
    <row r="20" spans="1:24" s="30" customFormat="1" ht="69.75" customHeight="1" x14ac:dyDescent="0.2">
      <c r="A20" s="194">
        <v>8</v>
      </c>
      <c r="B20" s="395"/>
      <c r="C20" s="395"/>
      <c r="D20" s="395"/>
      <c r="E20" s="396"/>
      <c r="F20" s="176" t="s">
        <v>92</v>
      </c>
      <c r="G20" s="385"/>
      <c r="H20" s="395"/>
      <c r="I20" s="395"/>
      <c r="J20" s="397"/>
      <c r="K20" s="395"/>
      <c r="L20" s="404"/>
      <c r="M20" s="400"/>
      <c r="N20" s="405"/>
      <c r="O20" s="406"/>
      <c r="P20" s="406"/>
      <c r="Q20" s="184">
        <v>279574.92</v>
      </c>
      <c r="R20" s="185" t="s">
        <v>29</v>
      </c>
      <c r="S20" s="197">
        <v>291.08999999999997</v>
      </c>
      <c r="T20" s="394"/>
      <c r="U20" s="383"/>
      <c r="V20" s="403"/>
      <c r="W20" s="403"/>
    </row>
    <row r="21" spans="1:24" s="30" customFormat="1" ht="45.75" customHeight="1" x14ac:dyDescent="0.2">
      <c r="A21" s="194">
        <v>9</v>
      </c>
      <c r="B21" s="395"/>
      <c r="C21" s="395"/>
      <c r="D21" s="395"/>
      <c r="E21" s="396"/>
      <c r="F21" s="176" t="s">
        <v>33</v>
      </c>
      <c r="G21" s="385"/>
      <c r="H21" s="395"/>
      <c r="I21" s="395"/>
      <c r="J21" s="397"/>
      <c r="K21" s="395"/>
      <c r="L21" s="404"/>
      <c r="M21" s="400"/>
      <c r="N21" s="405"/>
      <c r="O21" s="406"/>
      <c r="P21" s="406"/>
      <c r="Q21" s="184">
        <v>156396.82</v>
      </c>
      <c r="R21" s="185" t="s">
        <v>32</v>
      </c>
      <c r="S21" s="197">
        <v>252</v>
      </c>
      <c r="T21" s="394"/>
      <c r="U21" s="383"/>
      <c r="V21" s="403"/>
      <c r="W21" s="403"/>
    </row>
    <row r="22" spans="1:24" s="30" customFormat="1" ht="137.1" customHeight="1" x14ac:dyDescent="0.2">
      <c r="A22" s="194">
        <v>10</v>
      </c>
      <c r="B22" s="395" t="s">
        <v>50</v>
      </c>
      <c r="C22" s="395" t="s">
        <v>30</v>
      </c>
      <c r="D22" s="395" t="s">
        <v>69</v>
      </c>
      <c r="E22" s="396">
        <v>6204</v>
      </c>
      <c r="F22" s="176" t="s">
        <v>95</v>
      </c>
      <c r="G22" s="385" t="s">
        <v>39</v>
      </c>
      <c r="H22" s="395" t="s">
        <v>66</v>
      </c>
      <c r="I22" s="395" t="s">
        <v>51</v>
      </c>
      <c r="J22" s="397" t="s">
        <v>30</v>
      </c>
      <c r="K22" s="395" t="s">
        <v>51</v>
      </c>
      <c r="L22" s="404">
        <v>762</v>
      </c>
      <c r="M22" s="400" t="s">
        <v>28</v>
      </c>
      <c r="N22" s="405">
        <v>3842500.68</v>
      </c>
      <c r="O22" s="406">
        <v>46048</v>
      </c>
      <c r="P22" s="406">
        <v>46095</v>
      </c>
      <c r="Q22" s="184">
        <v>2145640</v>
      </c>
      <c r="R22" s="185" t="s">
        <v>29</v>
      </c>
      <c r="S22" s="197">
        <v>4424</v>
      </c>
      <c r="T22" s="394">
        <f t="shared" si="0"/>
        <v>0.4977238598692974</v>
      </c>
      <c r="U22" s="383">
        <v>1912504.27</v>
      </c>
      <c r="V22" s="403" t="s">
        <v>99</v>
      </c>
      <c r="W22" s="403" t="s">
        <v>100</v>
      </c>
    </row>
    <row r="23" spans="1:24" s="30" customFormat="1" ht="54.75" customHeight="1" x14ac:dyDescent="0.2">
      <c r="A23" s="194">
        <v>11</v>
      </c>
      <c r="B23" s="395"/>
      <c r="C23" s="395"/>
      <c r="D23" s="395"/>
      <c r="E23" s="396"/>
      <c r="F23" s="176" t="s">
        <v>96</v>
      </c>
      <c r="G23" s="385"/>
      <c r="H23" s="395"/>
      <c r="I23" s="395"/>
      <c r="J23" s="397"/>
      <c r="K23" s="395"/>
      <c r="L23" s="404"/>
      <c r="M23" s="400"/>
      <c r="N23" s="405"/>
      <c r="O23" s="406"/>
      <c r="P23" s="406"/>
      <c r="Q23" s="184">
        <v>963776.72</v>
      </c>
      <c r="R23" s="185" t="s">
        <v>29</v>
      </c>
      <c r="S23" s="197">
        <v>1011.2</v>
      </c>
      <c r="T23" s="394"/>
      <c r="U23" s="383"/>
      <c r="V23" s="403"/>
      <c r="W23" s="403"/>
    </row>
    <row r="24" spans="1:24" s="30" customFormat="1" ht="54" customHeight="1" x14ac:dyDescent="0.2">
      <c r="A24" s="194">
        <v>12</v>
      </c>
      <c r="B24" s="395"/>
      <c r="C24" s="395"/>
      <c r="D24" s="395"/>
      <c r="E24" s="396"/>
      <c r="F24" s="176" t="s">
        <v>97</v>
      </c>
      <c r="G24" s="385"/>
      <c r="H24" s="395"/>
      <c r="I24" s="395"/>
      <c r="J24" s="397"/>
      <c r="K24" s="395"/>
      <c r="L24" s="404"/>
      <c r="M24" s="400"/>
      <c r="N24" s="405"/>
      <c r="O24" s="406"/>
      <c r="P24" s="406"/>
      <c r="Q24" s="184">
        <v>505855</v>
      </c>
      <c r="R24" s="185"/>
      <c r="S24" s="197">
        <v>1043</v>
      </c>
      <c r="T24" s="394"/>
      <c r="U24" s="383"/>
      <c r="V24" s="403"/>
      <c r="W24" s="403"/>
    </row>
    <row r="25" spans="1:24" s="30" customFormat="1" ht="51" customHeight="1" x14ac:dyDescent="0.2">
      <c r="A25" s="194">
        <v>13</v>
      </c>
      <c r="B25" s="395"/>
      <c r="C25" s="395"/>
      <c r="D25" s="395"/>
      <c r="E25" s="396"/>
      <c r="F25" s="176" t="s">
        <v>98</v>
      </c>
      <c r="G25" s="385"/>
      <c r="H25" s="395"/>
      <c r="I25" s="395"/>
      <c r="J25" s="397"/>
      <c r="K25" s="395"/>
      <c r="L25" s="404"/>
      <c r="M25" s="400"/>
      <c r="N25" s="405"/>
      <c r="O25" s="406"/>
      <c r="P25" s="406"/>
      <c r="Q25" s="184">
        <v>227230.96</v>
      </c>
      <c r="R25" s="185"/>
      <c r="S25" s="197">
        <v>238.4</v>
      </c>
      <c r="T25" s="394"/>
      <c r="U25" s="383"/>
      <c r="V25" s="403"/>
      <c r="W25" s="403"/>
    </row>
    <row r="26" spans="1:24" s="30" customFormat="1" ht="137.1" customHeight="1" x14ac:dyDescent="0.2">
      <c r="A26" s="194">
        <v>14</v>
      </c>
      <c r="B26" s="189" t="s">
        <v>50</v>
      </c>
      <c r="C26" s="189" t="s">
        <v>30</v>
      </c>
      <c r="D26" s="189" t="s">
        <v>70</v>
      </c>
      <c r="E26" s="194">
        <v>6205</v>
      </c>
      <c r="F26" s="176" t="s">
        <v>52</v>
      </c>
      <c r="G26" s="173" t="s">
        <v>39</v>
      </c>
      <c r="H26" s="189" t="s">
        <v>43</v>
      </c>
      <c r="I26" s="189" t="s">
        <v>53</v>
      </c>
      <c r="J26" s="190" t="s">
        <v>30</v>
      </c>
      <c r="K26" s="189" t="s">
        <v>53</v>
      </c>
      <c r="L26" s="195">
        <v>365</v>
      </c>
      <c r="M26" s="180" t="s">
        <v>28</v>
      </c>
      <c r="N26" s="199">
        <v>185000</v>
      </c>
      <c r="O26" s="200">
        <v>46057</v>
      </c>
      <c r="P26" s="196">
        <v>46095</v>
      </c>
      <c r="Q26" s="184">
        <f>N26/S26</f>
        <v>185000</v>
      </c>
      <c r="R26" s="185" t="s">
        <v>29</v>
      </c>
      <c r="S26" s="197">
        <v>1</v>
      </c>
      <c r="T26" s="187">
        <f t="shared" si="0"/>
        <v>0.92971983783783796</v>
      </c>
      <c r="U26" s="188">
        <v>171998.17</v>
      </c>
      <c r="V26" s="198" t="s">
        <v>102</v>
      </c>
      <c r="W26" s="198" t="s">
        <v>103</v>
      </c>
    </row>
    <row r="27" spans="1:24" s="30" customFormat="1" ht="137.1" customHeight="1" x14ac:dyDescent="0.2">
      <c r="A27" s="194">
        <v>15</v>
      </c>
      <c r="B27" s="395" t="s">
        <v>50</v>
      </c>
      <c r="C27" s="395" t="s">
        <v>30</v>
      </c>
      <c r="D27" s="395" t="s">
        <v>71</v>
      </c>
      <c r="E27" s="396">
        <v>6206</v>
      </c>
      <c r="F27" s="176" t="s">
        <v>104</v>
      </c>
      <c r="G27" s="385" t="s">
        <v>39</v>
      </c>
      <c r="H27" s="395" t="s">
        <v>66</v>
      </c>
      <c r="I27" s="395" t="s">
        <v>54</v>
      </c>
      <c r="J27" s="397" t="s">
        <v>30</v>
      </c>
      <c r="K27" s="395" t="s">
        <v>54</v>
      </c>
      <c r="L27" s="404">
        <v>458</v>
      </c>
      <c r="M27" s="400" t="s">
        <v>28</v>
      </c>
      <c r="N27" s="405">
        <v>1592730</v>
      </c>
      <c r="O27" s="406">
        <v>46057</v>
      </c>
      <c r="P27" s="406">
        <v>46137</v>
      </c>
      <c r="Q27" s="184">
        <v>277884</v>
      </c>
      <c r="R27" s="185" t="s">
        <v>29</v>
      </c>
      <c r="S27" s="197">
        <v>558</v>
      </c>
      <c r="T27" s="394">
        <f t="shared" si="0"/>
        <v>0.20148106082010134</v>
      </c>
      <c r="U27" s="383">
        <v>320904.93</v>
      </c>
      <c r="V27" s="403" t="s">
        <v>107</v>
      </c>
      <c r="W27" s="403" t="s">
        <v>108</v>
      </c>
    </row>
    <row r="28" spans="1:24" s="30" customFormat="1" ht="137.1" customHeight="1" x14ac:dyDescent="0.2">
      <c r="A28" s="194">
        <v>16</v>
      </c>
      <c r="B28" s="395"/>
      <c r="C28" s="395"/>
      <c r="D28" s="395"/>
      <c r="E28" s="396"/>
      <c r="F28" s="193" t="s">
        <v>105</v>
      </c>
      <c r="G28" s="385"/>
      <c r="H28" s="395"/>
      <c r="I28" s="395"/>
      <c r="J28" s="397"/>
      <c r="K28" s="395"/>
      <c r="L28" s="404"/>
      <c r="M28" s="400"/>
      <c r="N28" s="405"/>
      <c r="O28" s="406"/>
      <c r="P28" s="406"/>
      <c r="Q28" s="184">
        <v>1146330</v>
      </c>
      <c r="R28" s="185" t="s">
        <v>29</v>
      </c>
      <c r="S28" s="197">
        <v>846</v>
      </c>
      <c r="T28" s="394"/>
      <c r="U28" s="383"/>
      <c r="V28" s="403"/>
      <c r="W28" s="403"/>
    </row>
    <row r="29" spans="1:24" s="30" customFormat="1" ht="137.1" customHeight="1" x14ac:dyDescent="0.2">
      <c r="A29" s="194">
        <v>17</v>
      </c>
      <c r="B29" s="395"/>
      <c r="C29" s="395"/>
      <c r="D29" s="395"/>
      <c r="E29" s="396"/>
      <c r="F29" s="193" t="s">
        <v>106</v>
      </c>
      <c r="G29" s="385"/>
      <c r="H29" s="395"/>
      <c r="I29" s="395"/>
      <c r="J29" s="397"/>
      <c r="K29" s="395"/>
      <c r="L29" s="404"/>
      <c r="M29" s="400"/>
      <c r="N29" s="405"/>
      <c r="O29" s="406"/>
      <c r="P29" s="406"/>
      <c r="Q29" s="184">
        <v>168516</v>
      </c>
      <c r="R29" s="185" t="s">
        <v>32</v>
      </c>
      <c r="S29" s="197">
        <v>92</v>
      </c>
      <c r="T29" s="394"/>
      <c r="U29" s="383"/>
      <c r="V29" s="403"/>
      <c r="W29" s="403"/>
    </row>
    <row r="30" spans="1:24" s="30" customFormat="1" ht="137.1" customHeight="1" x14ac:dyDescent="0.2">
      <c r="A30" s="194">
        <v>18</v>
      </c>
      <c r="B30" s="189" t="s">
        <v>50</v>
      </c>
      <c r="C30" s="189" t="s">
        <v>30</v>
      </c>
      <c r="D30" s="189" t="s">
        <v>72</v>
      </c>
      <c r="E30" s="194">
        <v>6207</v>
      </c>
      <c r="F30" s="176" t="s">
        <v>55</v>
      </c>
      <c r="G30" s="173" t="s">
        <v>39</v>
      </c>
      <c r="H30" s="189" t="s">
        <v>43</v>
      </c>
      <c r="I30" s="189" t="s">
        <v>54</v>
      </c>
      <c r="J30" s="190" t="s">
        <v>30</v>
      </c>
      <c r="K30" s="189" t="s">
        <v>54</v>
      </c>
      <c r="L30" s="195">
        <v>33284</v>
      </c>
      <c r="M30" s="180" t="s">
        <v>28</v>
      </c>
      <c r="N30" s="199">
        <v>92817.98</v>
      </c>
      <c r="O30" s="200">
        <v>46048</v>
      </c>
      <c r="P30" s="196">
        <v>46095</v>
      </c>
      <c r="Q30" s="184">
        <f>N30/S30</f>
        <v>92817.98</v>
      </c>
      <c r="R30" s="185" t="s">
        <v>90</v>
      </c>
      <c r="S30" s="197">
        <v>1</v>
      </c>
      <c r="T30" s="187">
        <f t="shared" si="0"/>
        <v>1</v>
      </c>
      <c r="U30" s="188">
        <v>92817.98</v>
      </c>
      <c r="V30" s="198" t="s">
        <v>109</v>
      </c>
      <c r="W30" s="198" t="s">
        <v>110</v>
      </c>
    </row>
    <row r="31" spans="1:24" s="30" customFormat="1" ht="137.1" customHeight="1" x14ac:dyDescent="0.2">
      <c r="A31" s="194">
        <v>19</v>
      </c>
      <c r="B31" s="189" t="s">
        <v>50</v>
      </c>
      <c r="C31" s="189" t="s">
        <v>30</v>
      </c>
      <c r="D31" s="189" t="s">
        <v>73</v>
      </c>
      <c r="E31" s="194">
        <v>6208</v>
      </c>
      <c r="F31" s="176" t="s">
        <v>56</v>
      </c>
      <c r="G31" s="173" t="s">
        <v>39</v>
      </c>
      <c r="H31" s="189" t="s">
        <v>43</v>
      </c>
      <c r="I31" s="189" t="s">
        <v>57</v>
      </c>
      <c r="J31" s="190" t="s">
        <v>30</v>
      </c>
      <c r="K31" s="189" t="s">
        <v>57</v>
      </c>
      <c r="L31" s="195">
        <v>2134</v>
      </c>
      <c r="M31" s="180" t="s">
        <v>28</v>
      </c>
      <c r="N31" s="199">
        <v>2910000</v>
      </c>
      <c r="O31" s="200">
        <v>46276</v>
      </c>
      <c r="P31" s="196">
        <v>46130</v>
      </c>
      <c r="Q31" s="184">
        <f>N31/S31</f>
        <v>727.5</v>
      </c>
      <c r="R31" s="185" t="s">
        <v>29</v>
      </c>
      <c r="S31" s="197">
        <v>4000</v>
      </c>
      <c r="T31" s="187">
        <f t="shared" si="0"/>
        <v>0.25584098969072167</v>
      </c>
      <c r="U31" s="188">
        <v>744497.28</v>
      </c>
      <c r="V31" s="198" t="s">
        <v>111</v>
      </c>
      <c r="W31" s="198" t="s">
        <v>112</v>
      </c>
    </row>
    <row r="32" spans="1:24" s="30" customFormat="1" ht="137.1" customHeight="1" x14ac:dyDescent="0.2">
      <c r="A32" s="194">
        <v>20</v>
      </c>
      <c r="B32" s="177" t="s">
        <v>50</v>
      </c>
      <c r="C32" s="189" t="s">
        <v>30</v>
      </c>
      <c r="D32" s="189" t="s">
        <v>74</v>
      </c>
      <c r="E32" s="194">
        <v>6209</v>
      </c>
      <c r="F32" s="176" t="s">
        <v>58</v>
      </c>
      <c r="G32" s="173" t="s">
        <v>39</v>
      </c>
      <c r="H32" s="189" t="s">
        <v>43</v>
      </c>
      <c r="I32" s="189" t="s">
        <v>59</v>
      </c>
      <c r="J32" s="190" t="s">
        <v>30</v>
      </c>
      <c r="K32" s="189" t="s">
        <v>59</v>
      </c>
      <c r="L32" s="195">
        <v>73</v>
      </c>
      <c r="M32" s="180" t="s">
        <v>28</v>
      </c>
      <c r="N32" s="199">
        <v>1920000</v>
      </c>
      <c r="O32" s="200">
        <v>46076</v>
      </c>
      <c r="P32" s="196">
        <v>46165</v>
      </c>
      <c r="Q32" s="184">
        <f>N32/S32</f>
        <v>1920000</v>
      </c>
      <c r="R32" s="185" t="s">
        <v>90</v>
      </c>
      <c r="S32" s="197">
        <v>1</v>
      </c>
      <c r="T32" s="187">
        <f t="shared" si="0"/>
        <v>0.58544915624999994</v>
      </c>
      <c r="U32" s="188">
        <v>1124062.3799999999</v>
      </c>
      <c r="V32" s="198" t="s">
        <v>113</v>
      </c>
      <c r="W32" s="198" t="s">
        <v>114</v>
      </c>
    </row>
    <row r="33" spans="1:23" s="30" customFormat="1" ht="137.1" customHeight="1" x14ac:dyDescent="0.2">
      <c r="A33" s="194">
        <v>21</v>
      </c>
      <c r="B33" s="177" t="s">
        <v>50</v>
      </c>
      <c r="C33" s="189" t="s">
        <v>30</v>
      </c>
      <c r="D33" s="189" t="s">
        <v>75</v>
      </c>
      <c r="E33" s="194">
        <v>6210</v>
      </c>
      <c r="F33" s="176" t="s">
        <v>60</v>
      </c>
      <c r="G33" s="173" t="s">
        <v>39</v>
      </c>
      <c r="H33" s="189" t="s">
        <v>40</v>
      </c>
      <c r="I33" s="189" t="s">
        <v>59</v>
      </c>
      <c r="J33" s="190" t="s">
        <v>30</v>
      </c>
      <c r="K33" s="189" t="s">
        <v>59</v>
      </c>
      <c r="L33" s="195">
        <v>33284</v>
      </c>
      <c r="M33" s="180" t="s">
        <v>28</v>
      </c>
      <c r="N33" s="199">
        <v>895095.34</v>
      </c>
      <c r="O33" s="200">
        <v>46069</v>
      </c>
      <c r="P33" s="196">
        <v>46095</v>
      </c>
      <c r="Q33" s="184">
        <f>N33/S33</f>
        <v>895095.34</v>
      </c>
      <c r="R33" s="185" t="s">
        <v>90</v>
      </c>
      <c r="S33" s="197">
        <v>1</v>
      </c>
      <c r="T33" s="187">
        <f t="shared" si="0"/>
        <v>1</v>
      </c>
      <c r="U33" s="188">
        <v>895095.34</v>
      </c>
      <c r="V33" s="198" t="s">
        <v>115</v>
      </c>
      <c r="W33" s="198" t="s">
        <v>116</v>
      </c>
    </row>
    <row r="34" spans="1:23" s="30" customFormat="1" ht="137.1" customHeight="1" x14ac:dyDescent="0.2">
      <c r="A34" s="194">
        <v>22</v>
      </c>
      <c r="B34" s="395" t="s">
        <v>50</v>
      </c>
      <c r="C34" s="395" t="s">
        <v>30</v>
      </c>
      <c r="D34" s="395" t="s">
        <v>76</v>
      </c>
      <c r="E34" s="396">
        <v>6211</v>
      </c>
      <c r="F34" s="176" t="s">
        <v>119</v>
      </c>
      <c r="G34" s="385" t="s">
        <v>39</v>
      </c>
      <c r="H34" s="395" t="s">
        <v>66</v>
      </c>
      <c r="I34" s="395" t="s">
        <v>31</v>
      </c>
      <c r="J34" s="397" t="s">
        <v>30</v>
      </c>
      <c r="K34" s="395" t="s">
        <v>31</v>
      </c>
      <c r="L34" s="404">
        <v>1748</v>
      </c>
      <c r="M34" s="400" t="s">
        <v>28</v>
      </c>
      <c r="N34" s="405">
        <v>1577859.31</v>
      </c>
      <c r="O34" s="406">
        <v>46077</v>
      </c>
      <c r="P34" s="406">
        <v>46130</v>
      </c>
      <c r="Q34" s="184">
        <v>761246.02</v>
      </c>
      <c r="R34" s="185" t="s">
        <v>29</v>
      </c>
      <c r="S34" s="197">
        <v>609.6</v>
      </c>
      <c r="T34" s="394">
        <f t="shared" si="0"/>
        <v>0.8803830425160023</v>
      </c>
      <c r="U34" s="383">
        <v>1389120.58</v>
      </c>
      <c r="V34" s="403" t="s">
        <v>121</v>
      </c>
      <c r="W34" s="403" t="s">
        <v>122</v>
      </c>
    </row>
    <row r="35" spans="1:23" s="30" customFormat="1" ht="45" customHeight="1" x14ac:dyDescent="0.2">
      <c r="A35" s="194">
        <v>23</v>
      </c>
      <c r="B35" s="395"/>
      <c r="C35" s="395"/>
      <c r="D35" s="395"/>
      <c r="E35" s="396"/>
      <c r="F35" s="176" t="s">
        <v>117</v>
      </c>
      <c r="G35" s="385"/>
      <c r="H35" s="395"/>
      <c r="I35" s="395"/>
      <c r="J35" s="397"/>
      <c r="K35" s="395"/>
      <c r="L35" s="404"/>
      <c r="M35" s="400"/>
      <c r="N35" s="405"/>
      <c r="O35" s="406"/>
      <c r="P35" s="406"/>
      <c r="Q35" s="184">
        <v>377340.29</v>
      </c>
      <c r="R35" s="185" t="s">
        <v>32</v>
      </c>
      <c r="S35" s="197">
        <v>212</v>
      </c>
      <c r="T35" s="394"/>
      <c r="U35" s="383"/>
      <c r="V35" s="403"/>
      <c r="W35" s="403"/>
    </row>
    <row r="36" spans="1:23" s="30" customFormat="1" ht="45" customHeight="1" x14ac:dyDescent="0.2">
      <c r="A36" s="194">
        <v>24</v>
      </c>
      <c r="B36" s="395"/>
      <c r="C36" s="395"/>
      <c r="D36" s="395"/>
      <c r="E36" s="396"/>
      <c r="F36" s="193" t="s">
        <v>118</v>
      </c>
      <c r="G36" s="385"/>
      <c r="H36" s="395"/>
      <c r="I36" s="395"/>
      <c r="J36" s="397"/>
      <c r="K36" s="395"/>
      <c r="L36" s="404"/>
      <c r="M36" s="400"/>
      <c r="N36" s="405"/>
      <c r="O36" s="406"/>
      <c r="P36" s="406"/>
      <c r="Q36" s="184">
        <v>300256.98</v>
      </c>
      <c r="R36" s="185" t="s">
        <v>29</v>
      </c>
      <c r="S36" s="197">
        <v>340.86</v>
      </c>
      <c r="T36" s="394"/>
      <c r="U36" s="383"/>
      <c r="V36" s="403"/>
      <c r="W36" s="403"/>
    </row>
    <row r="37" spans="1:23" s="30" customFormat="1" ht="45" customHeight="1" x14ac:dyDescent="0.2">
      <c r="A37" s="194">
        <v>25</v>
      </c>
      <c r="B37" s="395"/>
      <c r="C37" s="395"/>
      <c r="D37" s="395"/>
      <c r="E37" s="396"/>
      <c r="F37" s="193" t="s">
        <v>120</v>
      </c>
      <c r="G37" s="385"/>
      <c r="H37" s="395"/>
      <c r="I37" s="395"/>
      <c r="J37" s="397"/>
      <c r="K37" s="395"/>
      <c r="L37" s="404"/>
      <c r="M37" s="400"/>
      <c r="N37" s="405"/>
      <c r="O37" s="406"/>
      <c r="P37" s="406"/>
      <c r="Q37" s="184">
        <v>139016.01999999999</v>
      </c>
      <c r="R37" s="185" t="s">
        <v>32</v>
      </c>
      <c r="S37" s="197">
        <v>207.16</v>
      </c>
      <c r="T37" s="394"/>
      <c r="U37" s="383"/>
      <c r="V37" s="403"/>
      <c r="W37" s="403"/>
    </row>
    <row r="38" spans="1:23" s="30" customFormat="1" ht="137.1" customHeight="1" x14ac:dyDescent="0.2">
      <c r="A38" s="194">
        <v>26</v>
      </c>
      <c r="B38" s="189" t="s">
        <v>50</v>
      </c>
      <c r="C38" s="189" t="s">
        <v>30</v>
      </c>
      <c r="D38" s="189" t="s">
        <v>77</v>
      </c>
      <c r="E38" s="194">
        <v>6212</v>
      </c>
      <c r="F38" s="176" t="s">
        <v>61</v>
      </c>
      <c r="G38" s="173" t="s">
        <v>39</v>
      </c>
      <c r="H38" s="189" t="s">
        <v>67</v>
      </c>
      <c r="I38" s="189" t="s">
        <v>62</v>
      </c>
      <c r="J38" s="190" t="s">
        <v>30</v>
      </c>
      <c r="K38" s="189" t="s">
        <v>62</v>
      </c>
      <c r="L38" s="195">
        <v>64806</v>
      </c>
      <c r="M38" s="180" t="s">
        <v>28</v>
      </c>
      <c r="N38" s="199">
        <v>125000</v>
      </c>
      <c r="O38" s="200">
        <v>46076</v>
      </c>
      <c r="P38" s="196">
        <v>46387</v>
      </c>
      <c r="Q38" s="184">
        <f>N38/S38</f>
        <v>250</v>
      </c>
      <c r="R38" s="185" t="s">
        <v>29</v>
      </c>
      <c r="S38" s="197">
        <v>500</v>
      </c>
      <c r="T38" s="187">
        <f t="shared" si="0"/>
        <v>0.91756000000000004</v>
      </c>
      <c r="U38" s="188">
        <v>114695</v>
      </c>
      <c r="V38" s="198" t="s">
        <v>127</v>
      </c>
      <c r="W38" s="198" t="s">
        <v>128</v>
      </c>
    </row>
    <row r="39" spans="1:23" s="30" customFormat="1" ht="137.1" customHeight="1" x14ac:dyDescent="0.2">
      <c r="A39" s="194">
        <v>27</v>
      </c>
      <c r="B39" s="189" t="s">
        <v>50</v>
      </c>
      <c r="C39" s="395" t="s">
        <v>30</v>
      </c>
      <c r="D39" s="395" t="s">
        <v>78</v>
      </c>
      <c r="E39" s="396">
        <v>6213</v>
      </c>
      <c r="F39" s="176" t="s">
        <v>123</v>
      </c>
      <c r="G39" s="385" t="s">
        <v>39</v>
      </c>
      <c r="H39" s="395" t="s">
        <v>66</v>
      </c>
      <c r="I39" s="395" t="s">
        <v>31</v>
      </c>
      <c r="J39" s="397" t="s">
        <v>30</v>
      </c>
      <c r="K39" s="395" t="s">
        <v>31</v>
      </c>
      <c r="L39" s="404">
        <v>1557</v>
      </c>
      <c r="M39" s="400" t="s">
        <v>28</v>
      </c>
      <c r="N39" s="405">
        <v>1441188</v>
      </c>
      <c r="O39" s="407">
        <v>46077</v>
      </c>
      <c r="P39" s="406">
        <v>46137</v>
      </c>
      <c r="Q39" s="184">
        <v>590940</v>
      </c>
      <c r="R39" s="185" t="s">
        <v>29</v>
      </c>
      <c r="S39" s="197">
        <v>1125.4000000000001</v>
      </c>
      <c r="T39" s="394">
        <f t="shared" si="0"/>
        <v>0.31903889707657851</v>
      </c>
      <c r="U39" s="383">
        <v>459795.03</v>
      </c>
      <c r="V39" s="403" t="s">
        <v>125</v>
      </c>
      <c r="W39" s="403" t="s">
        <v>126</v>
      </c>
    </row>
    <row r="40" spans="1:23" s="30" customFormat="1" ht="137.1" customHeight="1" x14ac:dyDescent="0.2">
      <c r="A40" s="194">
        <v>28</v>
      </c>
      <c r="B40" s="189"/>
      <c r="C40" s="395"/>
      <c r="D40" s="395"/>
      <c r="E40" s="396"/>
      <c r="F40" s="176" t="s">
        <v>124</v>
      </c>
      <c r="G40" s="385"/>
      <c r="H40" s="395"/>
      <c r="I40" s="395"/>
      <c r="J40" s="397"/>
      <c r="K40" s="395"/>
      <c r="L40" s="404"/>
      <c r="M40" s="400"/>
      <c r="N40" s="405"/>
      <c r="O40" s="405"/>
      <c r="P40" s="406"/>
      <c r="Q40" s="184">
        <v>850248</v>
      </c>
      <c r="R40" s="185" t="s">
        <v>29</v>
      </c>
      <c r="S40" s="197">
        <v>504</v>
      </c>
      <c r="T40" s="394"/>
      <c r="U40" s="383"/>
      <c r="V40" s="403"/>
      <c r="W40" s="403"/>
    </row>
    <row r="41" spans="1:23" s="30" customFormat="1" ht="137.1" customHeight="1" x14ac:dyDescent="0.2">
      <c r="A41" s="194">
        <v>29</v>
      </c>
      <c r="B41" s="395" t="s">
        <v>50</v>
      </c>
      <c r="C41" s="395" t="s">
        <v>30</v>
      </c>
      <c r="D41" s="395" t="s">
        <v>79</v>
      </c>
      <c r="E41" s="396">
        <v>6214</v>
      </c>
      <c r="F41" s="176" t="s">
        <v>129</v>
      </c>
      <c r="G41" s="385" t="s">
        <v>39</v>
      </c>
      <c r="H41" s="395" t="s">
        <v>66</v>
      </c>
      <c r="I41" s="395" t="s">
        <v>31</v>
      </c>
      <c r="J41" s="397" t="s">
        <v>30</v>
      </c>
      <c r="K41" s="395" t="s">
        <v>31</v>
      </c>
      <c r="L41" s="404">
        <v>1557</v>
      </c>
      <c r="M41" s="400" t="s">
        <v>28</v>
      </c>
      <c r="N41" s="405">
        <v>642762.6</v>
      </c>
      <c r="O41" s="406">
        <v>46077</v>
      </c>
      <c r="P41" s="406">
        <v>46102</v>
      </c>
      <c r="Q41" s="391">
        <f>N41/S41</f>
        <v>1258.8378378378377</v>
      </c>
      <c r="R41" s="393" t="s">
        <v>29</v>
      </c>
      <c r="S41" s="197">
        <v>510.6</v>
      </c>
      <c r="T41" s="394">
        <f t="shared" si="0"/>
        <v>0.27435718879723248</v>
      </c>
      <c r="U41" s="383">
        <v>176346.54</v>
      </c>
      <c r="V41" s="403" t="s">
        <v>130</v>
      </c>
      <c r="W41" s="403" t="s">
        <v>131</v>
      </c>
    </row>
    <row r="42" spans="1:23" s="30" customFormat="1" ht="137.1" customHeight="1" x14ac:dyDescent="0.2">
      <c r="A42" s="194">
        <v>30</v>
      </c>
      <c r="B42" s="395"/>
      <c r="C42" s="395"/>
      <c r="D42" s="395"/>
      <c r="E42" s="396"/>
      <c r="F42" s="193" t="s">
        <v>92</v>
      </c>
      <c r="G42" s="385"/>
      <c r="H42" s="395"/>
      <c r="I42" s="395"/>
      <c r="J42" s="397"/>
      <c r="K42" s="395"/>
      <c r="L42" s="404"/>
      <c r="M42" s="400"/>
      <c r="N42" s="405"/>
      <c r="O42" s="406"/>
      <c r="P42" s="406"/>
      <c r="Q42" s="391"/>
      <c r="R42" s="393"/>
      <c r="S42" s="197">
        <v>220.8</v>
      </c>
      <c r="T42" s="394"/>
      <c r="U42" s="383"/>
      <c r="V42" s="403"/>
      <c r="W42" s="403"/>
    </row>
    <row r="43" spans="1:23" s="30" customFormat="1" ht="166.5" customHeight="1" x14ac:dyDescent="0.2">
      <c r="A43" s="194">
        <v>31</v>
      </c>
      <c r="B43" s="395" t="s">
        <v>50</v>
      </c>
      <c r="C43" s="395" t="s">
        <v>30</v>
      </c>
      <c r="D43" s="395" t="s">
        <v>80</v>
      </c>
      <c r="E43" s="396">
        <v>6215</v>
      </c>
      <c r="F43" s="176" t="s">
        <v>132</v>
      </c>
      <c r="G43" s="385" t="s">
        <v>39</v>
      </c>
      <c r="H43" s="395" t="s">
        <v>43</v>
      </c>
      <c r="I43" s="395" t="s">
        <v>31</v>
      </c>
      <c r="J43" s="397" t="s">
        <v>30</v>
      </c>
      <c r="K43" s="395" t="s">
        <v>31</v>
      </c>
      <c r="L43" s="404">
        <v>39548</v>
      </c>
      <c r="M43" s="400" t="s">
        <v>28</v>
      </c>
      <c r="N43" s="405">
        <v>6323388.6900000004</v>
      </c>
      <c r="O43" s="406">
        <v>46062</v>
      </c>
      <c r="P43" s="406">
        <v>46109</v>
      </c>
      <c r="Q43" s="184">
        <v>4763128.3600000003</v>
      </c>
      <c r="R43" s="185" t="s">
        <v>29</v>
      </c>
      <c r="S43" s="197">
        <v>2193.71</v>
      </c>
      <c r="T43" s="394">
        <f t="shared" si="0"/>
        <v>0.88847208283822898</v>
      </c>
      <c r="U43" s="383">
        <v>5618154.3200000003</v>
      </c>
      <c r="V43" s="403" t="s">
        <v>134</v>
      </c>
      <c r="W43" s="403" t="s">
        <v>135</v>
      </c>
    </row>
    <row r="44" spans="1:23" s="30" customFormat="1" ht="56.25" customHeight="1" x14ac:dyDescent="0.2">
      <c r="A44" s="194">
        <v>32</v>
      </c>
      <c r="B44" s="395"/>
      <c r="C44" s="395"/>
      <c r="D44" s="395"/>
      <c r="E44" s="396"/>
      <c r="F44" s="193" t="s">
        <v>133</v>
      </c>
      <c r="G44" s="385"/>
      <c r="H44" s="395"/>
      <c r="I44" s="395"/>
      <c r="J44" s="397"/>
      <c r="K44" s="395"/>
      <c r="L44" s="404"/>
      <c r="M44" s="400"/>
      <c r="N44" s="405"/>
      <c r="O44" s="406"/>
      <c r="P44" s="406"/>
      <c r="Q44" s="184">
        <v>805882.07</v>
      </c>
      <c r="R44" s="185" t="s">
        <v>29</v>
      </c>
      <c r="S44" s="197">
        <v>983.81</v>
      </c>
      <c r="T44" s="394"/>
      <c r="U44" s="383"/>
      <c r="V44" s="403"/>
      <c r="W44" s="403"/>
    </row>
    <row r="45" spans="1:23" s="30" customFormat="1" ht="66.75" customHeight="1" x14ac:dyDescent="0.2">
      <c r="A45" s="194">
        <v>33</v>
      </c>
      <c r="B45" s="395"/>
      <c r="C45" s="395"/>
      <c r="D45" s="395"/>
      <c r="E45" s="396"/>
      <c r="F45" s="193" t="s">
        <v>34</v>
      </c>
      <c r="G45" s="385"/>
      <c r="H45" s="395"/>
      <c r="I45" s="395"/>
      <c r="J45" s="397"/>
      <c r="K45" s="395"/>
      <c r="L45" s="404"/>
      <c r="M45" s="400"/>
      <c r="N45" s="405"/>
      <c r="O45" s="406"/>
      <c r="P45" s="406"/>
      <c r="Q45" s="184">
        <v>530668.17000000004</v>
      </c>
      <c r="R45" s="185" t="s">
        <v>29</v>
      </c>
      <c r="S45" s="197">
        <v>378.83</v>
      </c>
      <c r="T45" s="394"/>
      <c r="U45" s="383"/>
      <c r="V45" s="403"/>
      <c r="W45" s="403"/>
    </row>
    <row r="46" spans="1:23" s="30" customFormat="1" ht="66.75" customHeight="1" x14ac:dyDescent="0.2">
      <c r="A46" s="194">
        <v>34</v>
      </c>
      <c r="B46" s="395"/>
      <c r="C46" s="395"/>
      <c r="D46" s="395"/>
      <c r="E46" s="396"/>
      <c r="F46" s="193" t="s">
        <v>33</v>
      </c>
      <c r="G46" s="385"/>
      <c r="H46" s="395"/>
      <c r="I46" s="395"/>
      <c r="J46" s="397"/>
      <c r="K46" s="395"/>
      <c r="L46" s="404"/>
      <c r="M46" s="400"/>
      <c r="N46" s="405"/>
      <c r="O46" s="406"/>
      <c r="P46" s="406"/>
      <c r="Q46" s="184">
        <v>223710.09</v>
      </c>
      <c r="R46" s="185" t="s">
        <v>32</v>
      </c>
      <c r="S46" s="197">
        <v>395.43</v>
      </c>
      <c r="T46" s="394"/>
      <c r="U46" s="383"/>
      <c r="V46" s="403"/>
      <c r="W46" s="403"/>
    </row>
    <row r="47" spans="1:23" s="30" customFormat="1" ht="137.1" customHeight="1" x14ac:dyDescent="0.2">
      <c r="A47" s="194">
        <v>35</v>
      </c>
      <c r="B47" s="189" t="s">
        <v>50</v>
      </c>
      <c r="C47" s="189" t="s">
        <v>30</v>
      </c>
      <c r="D47" s="189" t="s">
        <v>81</v>
      </c>
      <c r="E47" s="194">
        <v>6216</v>
      </c>
      <c r="F47" s="176" t="s">
        <v>63</v>
      </c>
      <c r="G47" s="173" t="s">
        <v>39</v>
      </c>
      <c r="H47" s="189" t="s">
        <v>43</v>
      </c>
      <c r="I47" s="189" t="s">
        <v>64</v>
      </c>
      <c r="J47" s="190" t="s">
        <v>30</v>
      </c>
      <c r="K47" s="189" t="s">
        <v>64</v>
      </c>
      <c r="L47" s="195">
        <v>6470</v>
      </c>
      <c r="M47" s="180" t="s">
        <v>28</v>
      </c>
      <c r="N47" s="199">
        <v>120022</v>
      </c>
      <c r="O47" s="200">
        <v>46069</v>
      </c>
      <c r="P47" s="196">
        <v>46081</v>
      </c>
      <c r="Q47" s="184">
        <v>629.27</v>
      </c>
      <c r="R47" s="185" t="s">
        <v>29</v>
      </c>
      <c r="S47" s="197">
        <v>1</v>
      </c>
      <c r="T47" s="187">
        <f t="shared" si="0"/>
        <v>0.95791913149255969</v>
      </c>
      <c r="U47" s="188">
        <v>114971.37</v>
      </c>
      <c r="V47" s="198" t="s">
        <v>136</v>
      </c>
      <c r="W47" s="198" t="s">
        <v>137</v>
      </c>
    </row>
    <row r="48" spans="1:23" s="30" customFormat="1" ht="200.25" customHeight="1" x14ac:dyDescent="0.2">
      <c r="A48" s="194">
        <v>36</v>
      </c>
      <c r="B48" s="395" t="s">
        <v>50</v>
      </c>
      <c r="C48" s="395" t="s">
        <v>30</v>
      </c>
      <c r="D48" s="395" t="s">
        <v>83</v>
      </c>
      <c r="E48" s="396">
        <v>6218</v>
      </c>
      <c r="F48" s="176" t="s">
        <v>84</v>
      </c>
      <c r="G48" s="385" t="s">
        <v>85</v>
      </c>
      <c r="H48" s="395" t="s">
        <v>43</v>
      </c>
      <c r="I48" s="395" t="s">
        <v>31</v>
      </c>
      <c r="J48" s="397" t="s">
        <v>30</v>
      </c>
      <c r="K48" s="395" t="s">
        <v>31</v>
      </c>
      <c r="L48" s="404">
        <v>330</v>
      </c>
      <c r="M48" s="400" t="s">
        <v>28</v>
      </c>
      <c r="N48" s="405">
        <v>5777307.4100000001</v>
      </c>
      <c r="O48" s="406">
        <v>46069</v>
      </c>
      <c r="P48" s="406">
        <v>46130</v>
      </c>
      <c r="Q48" s="191">
        <v>3617653.99</v>
      </c>
      <c r="R48" s="185" t="s">
        <v>29</v>
      </c>
      <c r="S48" s="197">
        <v>1890</v>
      </c>
      <c r="T48" s="394">
        <f t="shared" si="0"/>
        <v>0.91671736401508175</v>
      </c>
      <c r="U48" s="383">
        <v>5296158.0199999996</v>
      </c>
      <c r="V48" s="403" t="s">
        <v>86</v>
      </c>
      <c r="W48" s="403" t="s">
        <v>87</v>
      </c>
    </row>
    <row r="49" spans="1:23" ht="38.25" customHeight="1" x14ac:dyDescent="0.25">
      <c r="A49" s="201">
        <v>37</v>
      </c>
      <c r="B49" s="395"/>
      <c r="C49" s="395"/>
      <c r="D49" s="395"/>
      <c r="E49" s="396"/>
      <c r="F49" s="202" t="s">
        <v>48</v>
      </c>
      <c r="G49" s="385"/>
      <c r="H49" s="395"/>
      <c r="I49" s="395"/>
      <c r="J49" s="397"/>
      <c r="K49" s="395"/>
      <c r="L49" s="404"/>
      <c r="M49" s="400"/>
      <c r="N49" s="405"/>
      <c r="O49" s="406"/>
      <c r="P49" s="406"/>
      <c r="Q49" s="191">
        <v>756432.31</v>
      </c>
      <c r="R49" s="185" t="s">
        <v>29</v>
      </c>
      <c r="S49" s="197">
        <v>919</v>
      </c>
      <c r="T49" s="394"/>
      <c r="U49" s="383"/>
      <c r="V49" s="403"/>
      <c r="W49" s="403"/>
    </row>
    <row r="50" spans="1:23" ht="36.75" customHeight="1" x14ac:dyDescent="0.25">
      <c r="A50" s="201">
        <v>38</v>
      </c>
      <c r="B50" s="395"/>
      <c r="C50" s="395"/>
      <c r="D50" s="395"/>
      <c r="E50" s="396"/>
      <c r="F50" s="202" t="s">
        <v>34</v>
      </c>
      <c r="G50" s="385"/>
      <c r="H50" s="395"/>
      <c r="I50" s="395"/>
      <c r="J50" s="397"/>
      <c r="K50" s="395"/>
      <c r="L50" s="404"/>
      <c r="M50" s="400"/>
      <c r="N50" s="405"/>
      <c r="O50" s="406"/>
      <c r="P50" s="406"/>
      <c r="Q50" s="191">
        <v>769720.4</v>
      </c>
      <c r="R50" s="185" t="s">
        <v>32</v>
      </c>
      <c r="S50" s="197">
        <v>552.08000000000004</v>
      </c>
      <c r="T50" s="394"/>
      <c r="U50" s="383"/>
      <c r="V50" s="403"/>
      <c r="W50" s="403"/>
    </row>
    <row r="51" spans="1:23" ht="36.75" customHeight="1" x14ac:dyDescent="0.25">
      <c r="A51" s="201">
        <v>39</v>
      </c>
      <c r="B51" s="395"/>
      <c r="C51" s="395"/>
      <c r="D51" s="395"/>
      <c r="E51" s="396"/>
      <c r="F51" s="202" t="s">
        <v>89</v>
      </c>
      <c r="G51" s="385"/>
      <c r="H51" s="395"/>
      <c r="I51" s="395"/>
      <c r="J51" s="397"/>
      <c r="K51" s="395"/>
      <c r="L51" s="404"/>
      <c r="M51" s="400"/>
      <c r="N51" s="405"/>
      <c r="O51" s="406"/>
      <c r="P51" s="406"/>
      <c r="Q51" s="191">
        <v>286485.23</v>
      </c>
      <c r="R51" s="185" t="s">
        <v>90</v>
      </c>
      <c r="S51" s="197">
        <v>1</v>
      </c>
      <c r="T51" s="394"/>
      <c r="U51" s="383"/>
      <c r="V51" s="403"/>
      <c r="W51" s="403"/>
    </row>
    <row r="52" spans="1:23" ht="45.75" customHeight="1" x14ac:dyDescent="0.25">
      <c r="A52" s="201">
        <v>40</v>
      </c>
      <c r="B52" s="395"/>
      <c r="C52" s="395"/>
      <c r="D52" s="395"/>
      <c r="E52" s="396"/>
      <c r="F52" s="202" t="s">
        <v>33</v>
      </c>
      <c r="G52" s="385"/>
      <c r="H52" s="395"/>
      <c r="I52" s="395"/>
      <c r="J52" s="397"/>
      <c r="K52" s="395"/>
      <c r="L52" s="404"/>
      <c r="M52" s="400"/>
      <c r="N52" s="405"/>
      <c r="O52" s="406"/>
      <c r="P52" s="406"/>
      <c r="Q52" s="191">
        <v>347015.48</v>
      </c>
      <c r="R52" s="185" t="s">
        <v>29</v>
      </c>
      <c r="S52" s="197">
        <v>460.65</v>
      </c>
      <c r="T52" s="394"/>
      <c r="U52" s="383"/>
      <c r="V52" s="403"/>
      <c r="W52" s="403"/>
    </row>
    <row r="53" spans="1:23" ht="150" customHeight="1" x14ac:dyDescent="0.25">
      <c r="A53" s="194">
        <v>41</v>
      </c>
      <c r="B53" s="194" t="s">
        <v>148</v>
      </c>
      <c r="C53" s="189" t="s">
        <v>159</v>
      </c>
      <c r="D53" s="189" t="s">
        <v>161</v>
      </c>
      <c r="E53" s="194">
        <v>6401</v>
      </c>
      <c r="F53" s="176" t="s">
        <v>160</v>
      </c>
      <c r="G53" s="203" t="s">
        <v>162</v>
      </c>
      <c r="H53" s="203" t="s">
        <v>67</v>
      </c>
      <c r="I53" s="189" t="s">
        <v>163</v>
      </c>
      <c r="J53" s="190" t="s">
        <v>159</v>
      </c>
      <c r="K53" s="189" t="s">
        <v>163</v>
      </c>
      <c r="L53" s="195">
        <v>64806</v>
      </c>
      <c r="M53" s="180" t="s">
        <v>28</v>
      </c>
      <c r="N53" s="199">
        <v>3074000</v>
      </c>
      <c r="O53" s="200">
        <v>46062</v>
      </c>
      <c r="P53" s="196">
        <v>46089</v>
      </c>
      <c r="Q53" s="184">
        <f>N53/S53</f>
        <v>3074000</v>
      </c>
      <c r="R53" s="185" t="s">
        <v>90</v>
      </c>
      <c r="S53" s="197">
        <v>1</v>
      </c>
      <c r="T53" s="187">
        <f>U53*100%/N53</f>
        <v>1</v>
      </c>
      <c r="U53" s="188">
        <v>3074000</v>
      </c>
      <c r="V53" s="198" t="s">
        <v>164</v>
      </c>
      <c r="W53" s="198" t="s">
        <v>165</v>
      </c>
    </row>
    <row r="54" spans="1:23" ht="66" customHeight="1" x14ac:dyDescent="0.25">
      <c r="A54" s="408" t="s">
        <v>143</v>
      </c>
      <c r="B54" s="408"/>
      <c r="C54" s="408"/>
      <c r="D54" s="408"/>
      <c r="E54" s="408"/>
      <c r="F54" s="408"/>
      <c r="G54" s="408"/>
      <c r="H54" s="408"/>
      <c r="I54" s="408"/>
      <c r="J54" s="408"/>
      <c r="K54" s="408"/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  <c r="W54" s="408"/>
    </row>
    <row r="55" spans="1:23" s="95" customFormat="1" ht="115.5" customHeight="1" x14ac:dyDescent="0.3">
      <c r="A55" s="194">
        <v>42</v>
      </c>
      <c r="B55" s="194" t="s">
        <v>148</v>
      </c>
      <c r="C55" s="189" t="s">
        <v>30</v>
      </c>
      <c r="D55" s="189" t="s">
        <v>144</v>
      </c>
      <c r="E55" s="194">
        <v>6219</v>
      </c>
      <c r="F55" s="176" t="s">
        <v>140</v>
      </c>
      <c r="G55" s="173" t="s">
        <v>39</v>
      </c>
      <c r="H55" s="203" t="s">
        <v>43</v>
      </c>
      <c r="I55" s="189" t="s">
        <v>31</v>
      </c>
      <c r="J55" s="190" t="s">
        <v>30</v>
      </c>
      <c r="K55" s="189" t="s">
        <v>31</v>
      </c>
      <c r="L55" s="195">
        <v>6470</v>
      </c>
      <c r="M55" s="180" t="s">
        <v>28</v>
      </c>
      <c r="N55" s="199">
        <v>170176.64000000001</v>
      </c>
      <c r="O55" s="200">
        <v>46104</v>
      </c>
      <c r="P55" s="196">
        <v>46146</v>
      </c>
      <c r="Q55" s="184">
        <f t="shared" ref="Q55:Q64" si="1">N55/S55</f>
        <v>205.03209638554219</v>
      </c>
      <c r="R55" s="185" t="s">
        <v>29</v>
      </c>
      <c r="S55" s="197">
        <v>830</v>
      </c>
      <c r="T55" s="187">
        <f t="shared" ref="T55:T64" si="2">U55*100%/N55</f>
        <v>1</v>
      </c>
      <c r="U55" s="188">
        <v>170176.64000000001</v>
      </c>
      <c r="V55" s="198" t="s">
        <v>153</v>
      </c>
      <c r="W55" s="198" t="s">
        <v>154</v>
      </c>
    </row>
    <row r="56" spans="1:23" s="95" customFormat="1" ht="115.5" customHeight="1" x14ac:dyDescent="0.3">
      <c r="A56" s="194">
        <v>43</v>
      </c>
      <c r="B56" s="194" t="s">
        <v>148</v>
      </c>
      <c r="C56" s="189" t="s">
        <v>30</v>
      </c>
      <c r="D56" s="189" t="s">
        <v>192</v>
      </c>
      <c r="E56" s="194">
        <v>6220</v>
      </c>
      <c r="F56" s="176" t="s">
        <v>191</v>
      </c>
      <c r="G56" s="173" t="s">
        <v>39</v>
      </c>
      <c r="H56" s="203"/>
      <c r="I56" s="189" t="s">
        <v>31</v>
      </c>
      <c r="J56" s="190" t="s">
        <v>30</v>
      </c>
      <c r="K56" s="189" t="s">
        <v>31</v>
      </c>
      <c r="L56" s="195"/>
      <c r="M56" s="180"/>
      <c r="N56" s="199">
        <v>2519385</v>
      </c>
      <c r="O56" s="200">
        <v>46104</v>
      </c>
      <c r="P56" s="196">
        <v>46200</v>
      </c>
      <c r="Q56" s="184" t="s">
        <v>193</v>
      </c>
      <c r="R56" s="185" t="s">
        <v>193</v>
      </c>
      <c r="S56" s="197">
        <v>830</v>
      </c>
      <c r="T56" s="187">
        <f t="shared" si="2"/>
        <v>0.28345929661405461</v>
      </c>
      <c r="U56" s="188">
        <v>714143.1</v>
      </c>
      <c r="V56" s="198"/>
      <c r="W56" s="198"/>
    </row>
    <row r="57" spans="1:23" s="95" customFormat="1" ht="251.25" customHeight="1" x14ac:dyDescent="0.3">
      <c r="A57" s="194">
        <v>44</v>
      </c>
      <c r="B57" s="396" t="s">
        <v>148</v>
      </c>
      <c r="C57" s="395" t="s">
        <v>30</v>
      </c>
      <c r="D57" s="395" t="s">
        <v>145</v>
      </c>
      <c r="E57" s="396">
        <v>6121</v>
      </c>
      <c r="F57" s="176" t="s">
        <v>175</v>
      </c>
      <c r="G57" s="409" t="s">
        <v>149</v>
      </c>
      <c r="H57" s="409" t="s">
        <v>43</v>
      </c>
      <c r="I57" s="395" t="s">
        <v>31</v>
      </c>
      <c r="J57" s="397" t="s">
        <v>30</v>
      </c>
      <c r="K57" s="395" t="s">
        <v>31</v>
      </c>
      <c r="L57" s="404">
        <v>348</v>
      </c>
      <c r="M57" s="400" t="s">
        <v>28</v>
      </c>
      <c r="N57" s="199">
        <v>9274247.0199999996</v>
      </c>
      <c r="O57" s="406">
        <v>46104</v>
      </c>
      <c r="P57" s="406">
        <v>46196</v>
      </c>
      <c r="Q57" s="184">
        <f t="shared" si="1"/>
        <v>2103.3377225409927</v>
      </c>
      <c r="R57" s="185" t="s">
        <v>29</v>
      </c>
      <c r="S57" s="197">
        <v>4409.3</v>
      </c>
      <c r="T57" s="394">
        <f t="shared" si="2"/>
        <v>0.81146142255762344</v>
      </c>
      <c r="U57" s="383">
        <v>7525693.6799999997</v>
      </c>
      <c r="V57" s="403" t="s">
        <v>155</v>
      </c>
      <c r="W57" s="403" t="s">
        <v>156</v>
      </c>
    </row>
    <row r="58" spans="1:23" s="95" customFormat="1" ht="34.5" customHeight="1" x14ac:dyDescent="0.3">
      <c r="A58" s="194">
        <v>45</v>
      </c>
      <c r="B58" s="396"/>
      <c r="C58" s="395"/>
      <c r="D58" s="395"/>
      <c r="E58" s="396"/>
      <c r="F58" s="176" t="s">
        <v>34</v>
      </c>
      <c r="G58" s="409"/>
      <c r="H58" s="409"/>
      <c r="I58" s="395"/>
      <c r="J58" s="397"/>
      <c r="K58" s="395"/>
      <c r="L58" s="404"/>
      <c r="M58" s="400"/>
      <c r="N58" s="199">
        <v>1840485.03</v>
      </c>
      <c r="O58" s="406"/>
      <c r="P58" s="406"/>
      <c r="Q58" s="184">
        <f t="shared" si="1"/>
        <v>1925.5158080850351</v>
      </c>
      <c r="R58" s="185" t="s">
        <v>32</v>
      </c>
      <c r="S58" s="197">
        <v>955.84</v>
      </c>
      <c r="T58" s="394"/>
      <c r="U58" s="383"/>
      <c r="V58" s="403"/>
      <c r="W58" s="403"/>
    </row>
    <row r="59" spans="1:23" s="95" customFormat="1" ht="36.75" customHeight="1" x14ac:dyDescent="0.3">
      <c r="A59" s="194">
        <v>46</v>
      </c>
      <c r="B59" s="396"/>
      <c r="C59" s="395"/>
      <c r="D59" s="395"/>
      <c r="E59" s="396"/>
      <c r="F59" s="176" t="s">
        <v>124</v>
      </c>
      <c r="G59" s="409"/>
      <c r="H59" s="409"/>
      <c r="I59" s="395"/>
      <c r="J59" s="397"/>
      <c r="K59" s="395"/>
      <c r="L59" s="404"/>
      <c r="M59" s="400"/>
      <c r="N59" s="199">
        <v>1568883.31</v>
      </c>
      <c r="O59" s="406"/>
      <c r="P59" s="406"/>
      <c r="Q59" s="184">
        <f t="shared" si="1"/>
        <v>1268.5020294307892</v>
      </c>
      <c r="R59" s="185" t="s">
        <v>29</v>
      </c>
      <c r="S59" s="197">
        <v>1236.8</v>
      </c>
      <c r="T59" s="394"/>
      <c r="U59" s="383"/>
      <c r="V59" s="403"/>
      <c r="W59" s="403"/>
    </row>
    <row r="60" spans="1:23" s="95" customFormat="1" ht="57.75" customHeight="1" x14ac:dyDescent="0.3">
      <c r="A60" s="194">
        <v>47</v>
      </c>
      <c r="B60" s="396"/>
      <c r="C60" s="395"/>
      <c r="D60" s="395"/>
      <c r="E60" s="396"/>
      <c r="F60" s="176" t="s">
        <v>33</v>
      </c>
      <c r="G60" s="409"/>
      <c r="H60" s="409"/>
      <c r="I60" s="395"/>
      <c r="J60" s="397"/>
      <c r="K60" s="395"/>
      <c r="L60" s="404"/>
      <c r="M60" s="400"/>
      <c r="N60" s="199">
        <v>431841.57</v>
      </c>
      <c r="O60" s="406"/>
      <c r="P60" s="406"/>
      <c r="Q60" s="184">
        <f t="shared" si="1"/>
        <v>710.18397552913314</v>
      </c>
      <c r="R60" s="185" t="s">
        <v>32</v>
      </c>
      <c r="S60" s="197">
        <v>608.07000000000005</v>
      </c>
      <c r="T60" s="394"/>
      <c r="U60" s="383"/>
      <c r="V60" s="403"/>
      <c r="W60" s="403"/>
    </row>
    <row r="61" spans="1:23" s="95" customFormat="1" ht="81" customHeight="1" x14ac:dyDescent="0.3">
      <c r="A61" s="194">
        <v>48</v>
      </c>
      <c r="B61" s="194" t="s">
        <v>148</v>
      </c>
      <c r="C61" s="189" t="s">
        <v>30</v>
      </c>
      <c r="D61" s="189" t="s">
        <v>146</v>
      </c>
      <c r="E61" s="194">
        <v>6222</v>
      </c>
      <c r="F61" s="176" t="s">
        <v>141</v>
      </c>
      <c r="G61" s="203" t="s">
        <v>150</v>
      </c>
      <c r="H61" s="203" t="s">
        <v>43</v>
      </c>
      <c r="I61" s="189" t="s">
        <v>53</v>
      </c>
      <c r="J61" s="190" t="s">
        <v>30</v>
      </c>
      <c r="K61" s="189" t="s">
        <v>53</v>
      </c>
      <c r="L61" s="195">
        <v>2921</v>
      </c>
      <c r="M61" s="180" t="s">
        <v>28</v>
      </c>
      <c r="N61" s="199">
        <v>1612400</v>
      </c>
      <c r="O61" s="200">
        <v>46104</v>
      </c>
      <c r="P61" s="196">
        <v>46151</v>
      </c>
      <c r="Q61" s="184">
        <f t="shared" si="1"/>
        <v>1612400</v>
      </c>
      <c r="R61" s="185" t="s">
        <v>90</v>
      </c>
      <c r="S61" s="197">
        <v>1</v>
      </c>
      <c r="T61" s="187">
        <f t="shared" si="2"/>
        <v>1</v>
      </c>
      <c r="U61" s="188">
        <v>1612400</v>
      </c>
      <c r="V61" s="198" t="s">
        <v>151</v>
      </c>
      <c r="W61" s="198" t="s">
        <v>152</v>
      </c>
    </row>
    <row r="62" spans="1:23" s="95" customFormat="1" ht="190.5" customHeight="1" x14ac:dyDescent="0.3">
      <c r="A62" s="194">
        <v>49</v>
      </c>
      <c r="B62" s="194" t="s">
        <v>148</v>
      </c>
      <c r="C62" s="189" t="s">
        <v>30</v>
      </c>
      <c r="D62" s="189" t="s">
        <v>147</v>
      </c>
      <c r="E62" s="194">
        <v>6223</v>
      </c>
      <c r="F62" s="176" t="s">
        <v>142</v>
      </c>
      <c r="G62" s="173" t="s">
        <v>39</v>
      </c>
      <c r="H62" s="203" t="s">
        <v>43</v>
      </c>
      <c r="I62" s="189" t="s">
        <v>31</v>
      </c>
      <c r="J62" s="190" t="s">
        <v>30</v>
      </c>
      <c r="K62" s="189" t="s">
        <v>31</v>
      </c>
      <c r="L62" s="195">
        <v>33284</v>
      </c>
      <c r="M62" s="180" t="s">
        <v>28</v>
      </c>
      <c r="N62" s="199">
        <v>93438</v>
      </c>
      <c r="O62" s="200">
        <v>46106</v>
      </c>
      <c r="P62" s="196">
        <v>46113</v>
      </c>
      <c r="Q62" s="184">
        <f t="shared" si="1"/>
        <v>93438</v>
      </c>
      <c r="R62" s="185" t="s">
        <v>90</v>
      </c>
      <c r="S62" s="197">
        <v>1</v>
      </c>
      <c r="T62" s="187">
        <f t="shared" si="2"/>
        <v>1</v>
      </c>
      <c r="U62" s="188">
        <v>93438</v>
      </c>
      <c r="V62" s="198" t="s">
        <v>157</v>
      </c>
      <c r="W62" s="198" t="s">
        <v>158</v>
      </c>
    </row>
    <row r="63" spans="1:23" s="95" customFormat="1" ht="144" customHeight="1" x14ac:dyDescent="0.3">
      <c r="A63" s="194">
        <v>50</v>
      </c>
      <c r="B63" s="194" t="s">
        <v>148</v>
      </c>
      <c r="C63" s="189" t="s">
        <v>159</v>
      </c>
      <c r="D63" s="189" t="s">
        <v>166</v>
      </c>
      <c r="E63" s="194">
        <v>6403</v>
      </c>
      <c r="F63" s="176" t="s">
        <v>194</v>
      </c>
      <c r="G63" s="203" t="s">
        <v>88</v>
      </c>
      <c r="H63" s="203" t="s">
        <v>66</v>
      </c>
      <c r="I63" s="189" t="s">
        <v>172</v>
      </c>
      <c r="J63" s="190" t="s">
        <v>159</v>
      </c>
      <c r="K63" s="189" t="s">
        <v>54</v>
      </c>
      <c r="L63" s="195">
        <v>33284</v>
      </c>
      <c r="M63" s="180" t="s">
        <v>28</v>
      </c>
      <c r="N63" s="199">
        <v>2609432.2200000002</v>
      </c>
      <c r="O63" s="200">
        <v>46083</v>
      </c>
      <c r="P63" s="196">
        <v>46095</v>
      </c>
      <c r="Q63" s="184">
        <f t="shared" si="1"/>
        <v>287.77286141548888</v>
      </c>
      <c r="R63" s="185" t="s">
        <v>29</v>
      </c>
      <c r="S63" s="197">
        <v>9067.68</v>
      </c>
      <c r="T63" s="187">
        <f t="shared" si="2"/>
        <v>1</v>
      </c>
      <c r="U63" s="199">
        <v>2609432.2200000002</v>
      </c>
      <c r="V63" s="198" t="s">
        <v>167</v>
      </c>
      <c r="W63" s="198" t="s">
        <v>139</v>
      </c>
    </row>
    <row r="64" spans="1:23" s="95" customFormat="1" ht="91.5" customHeight="1" x14ac:dyDescent="0.3">
      <c r="A64" s="194">
        <v>51</v>
      </c>
      <c r="B64" s="194" t="s">
        <v>148</v>
      </c>
      <c r="C64" s="189" t="s">
        <v>159</v>
      </c>
      <c r="D64" s="189" t="s">
        <v>168</v>
      </c>
      <c r="E64" s="194">
        <v>6404</v>
      </c>
      <c r="F64" s="176" t="s">
        <v>169</v>
      </c>
      <c r="G64" s="203" t="s">
        <v>88</v>
      </c>
      <c r="H64" s="203" t="s">
        <v>66</v>
      </c>
      <c r="I64" s="189" t="s">
        <v>170</v>
      </c>
      <c r="J64" s="190" t="s">
        <v>30</v>
      </c>
      <c r="K64" s="189" t="s">
        <v>171</v>
      </c>
      <c r="L64" s="195">
        <v>246</v>
      </c>
      <c r="M64" s="180" t="s">
        <v>28</v>
      </c>
      <c r="N64" s="199">
        <v>1529729.88</v>
      </c>
      <c r="O64" s="200">
        <v>46104</v>
      </c>
      <c r="P64" s="196">
        <v>46116</v>
      </c>
      <c r="Q64" s="184">
        <f t="shared" si="1"/>
        <v>88.157843082450214</v>
      </c>
      <c r="R64" s="185" t="s">
        <v>29</v>
      </c>
      <c r="S64" s="197">
        <v>17352.169999999998</v>
      </c>
      <c r="T64" s="187">
        <f t="shared" si="2"/>
        <v>1</v>
      </c>
      <c r="U64" s="188">
        <v>1529729.88</v>
      </c>
      <c r="V64" s="198" t="s">
        <v>173</v>
      </c>
      <c r="W64" s="198" t="s">
        <v>174</v>
      </c>
    </row>
    <row r="65" spans="1:23" ht="66" customHeight="1" x14ac:dyDescent="0.25">
      <c r="A65" s="388" t="s">
        <v>177</v>
      </c>
      <c r="B65" s="388"/>
      <c r="C65" s="388"/>
      <c r="D65" s="388"/>
      <c r="E65" s="388"/>
      <c r="F65" s="388"/>
      <c r="G65" s="388"/>
      <c r="H65" s="388"/>
      <c r="I65" s="388"/>
      <c r="J65" s="388"/>
      <c r="K65" s="388"/>
      <c r="L65" s="388"/>
      <c r="M65" s="388"/>
      <c r="N65" s="388"/>
      <c r="O65" s="388"/>
      <c r="P65" s="388"/>
      <c r="Q65" s="388"/>
      <c r="R65" s="388"/>
      <c r="S65" s="388"/>
      <c r="T65" s="388"/>
      <c r="U65" s="388"/>
      <c r="V65" s="388"/>
      <c r="W65" s="388"/>
    </row>
    <row r="66" spans="1:23" s="95" customFormat="1" ht="166.5" customHeight="1" x14ac:dyDescent="0.3">
      <c r="A66" s="194">
        <v>52</v>
      </c>
      <c r="B66" s="194" t="s">
        <v>148</v>
      </c>
      <c r="C66" s="189" t="s">
        <v>30</v>
      </c>
      <c r="D66" s="189" t="s">
        <v>185</v>
      </c>
      <c r="E66" s="194">
        <v>6224</v>
      </c>
      <c r="F66" s="176" t="s">
        <v>178</v>
      </c>
      <c r="G66" s="173" t="s">
        <v>201</v>
      </c>
      <c r="H66" s="203" t="s">
        <v>40</v>
      </c>
      <c r="I66" s="204" t="s">
        <v>31</v>
      </c>
      <c r="J66" s="190" t="s">
        <v>30</v>
      </c>
      <c r="K66" s="204" t="s">
        <v>31</v>
      </c>
      <c r="L66" s="195">
        <v>33284</v>
      </c>
      <c r="M66" s="180" t="s">
        <v>28</v>
      </c>
      <c r="N66" s="205">
        <v>7280984.5499999998</v>
      </c>
      <c r="O66" s="200">
        <v>46113</v>
      </c>
      <c r="P66" s="196">
        <v>46142</v>
      </c>
      <c r="Q66" s="184">
        <f t="shared" ref="Q66" si="3">N66/S66</f>
        <v>8772.2705421686751</v>
      </c>
      <c r="R66" s="185" t="s">
        <v>29</v>
      </c>
      <c r="S66" s="197">
        <v>830</v>
      </c>
      <c r="T66" s="187">
        <f t="shared" ref="T66:T73" si="4">U66*100%/N66</f>
        <v>1.7864133498264323E-2</v>
      </c>
      <c r="U66" s="188">
        <v>130068.48</v>
      </c>
      <c r="V66" s="198" t="s">
        <v>153</v>
      </c>
      <c r="W66" s="198" t="s">
        <v>154</v>
      </c>
    </row>
    <row r="67" spans="1:23" s="95" customFormat="1" ht="84" customHeight="1" x14ac:dyDescent="0.3">
      <c r="A67" s="194">
        <v>53</v>
      </c>
      <c r="B67" s="194" t="s">
        <v>148</v>
      </c>
      <c r="C67" s="189" t="s">
        <v>30</v>
      </c>
      <c r="D67" s="189" t="s">
        <v>180</v>
      </c>
      <c r="E67" s="194">
        <v>6225</v>
      </c>
      <c r="F67" s="176" t="s">
        <v>179</v>
      </c>
      <c r="G67" s="203" t="s">
        <v>150</v>
      </c>
      <c r="H67" s="203" t="s">
        <v>43</v>
      </c>
      <c r="I67" s="204" t="s">
        <v>64</v>
      </c>
      <c r="J67" s="190" t="s">
        <v>30</v>
      </c>
      <c r="K67" s="204" t="s">
        <v>64</v>
      </c>
      <c r="L67" s="195">
        <v>2921</v>
      </c>
      <c r="M67" s="180" t="s">
        <v>28</v>
      </c>
      <c r="N67" s="205">
        <v>210000</v>
      </c>
      <c r="O67" s="200">
        <v>46104</v>
      </c>
      <c r="P67" s="196">
        <v>46151</v>
      </c>
      <c r="Q67" s="184">
        <f>N67/S67</f>
        <v>210000</v>
      </c>
      <c r="R67" s="185" t="s">
        <v>90</v>
      </c>
      <c r="S67" s="197">
        <v>1</v>
      </c>
      <c r="T67" s="187">
        <f t="shared" si="4"/>
        <v>0.49068909523809529</v>
      </c>
      <c r="U67" s="188">
        <v>103044.71</v>
      </c>
      <c r="V67" s="198" t="s">
        <v>151</v>
      </c>
      <c r="W67" s="198" t="s">
        <v>152</v>
      </c>
    </row>
    <row r="68" spans="1:23" s="95" customFormat="1" ht="106.5" customHeight="1" x14ac:dyDescent="0.3">
      <c r="A68" s="194">
        <v>54</v>
      </c>
      <c r="B68" s="194" t="s">
        <v>148</v>
      </c>
      <c r="C68" s="189" t="s">
        <v>30</v>
      </c>
      <c r="D68" s="189" t="s">
        <v>186</v>
      </c>
      <c r="E68" s="194">
        <v>6226</v>
      </c>
      <c r="F68" s="176" t="s">
        <v>181</v>
      </c>
      <c r="G68" s="203" t="s">
        <v>150</v>
      </c>
      <c r="H68" s="203" t="s">
        <v>43</v>
      </c>
      <c r="I68" s="204" t="s">
        <v>31</v>
      </c>
      <c r="J68" s="190" t="s">
        <v>30</v>
      </c>
      <c r="K68" s="204" t="s">
        <v>31</v>
      </c>
      <c r="L68" s="195">
        <v>2921</v>
      </c>
      <c r="M68" s="180" t="s">
        <v>28</v>
      </c>
      <c r="N68" s="205">
        <v>285000</v>
      </c>
      <c r="O68" s="200">
        <v>46104</v>
      </c>
      <c r="P68" s="196">
        <v>46151</v>
      </c>
      <c r="Q68" s="184">
        <f>N68/S68</f>
        <v>285000</v>
      </c>
      <c r="R68" s="185" t="s">
        <v>90</v>
      </c>
      <c r="S68" s="197">
        <v>1</v>
      </c>
      <c r="T68" s="187">
        <f t="shared" si="4"/>
        <v>0.44407389473684211</v>
      </c>
      <c r="U68" s="188">
        <v>126561.06</v>
      </c>
      <c r="V68" s="198" t="s">
        <v>151</v>
      </c>
      <c r="W68" s="198" t="s">
        <v>152</v>
      </c>
    </row>
    <row r="69" spans="1:23" s="95" customFormat="1" ht="106.5" customHeight="1" x14ac:dyDescent="0.3">
      <c r="A69" s="194">
        <v>55</v>
      </c>
      <c r="B69" s="194" t="s">
        <v>148</v>
      </c>
      <c r="C69" s="189" t="s">
        <v>30</v>
      </c>
      <c r="D69" s="189" t="s">
        <v>187</v>
      </c>
      <c r="E69" s="194">
        <v>6227</v>
      </c>
      <c r="F69" s="176" t="s">
        <v>182</v>
      </c>
      <c r="G69" s="203" t="s">
        <v>150</v>
      </c>
      <c r="H69" s="203" t="s">
        <v>43</v>
      </c>
      <c r="I69" s="204" t="s">
        <v>31</v>
      </c>
      <c r="J69" s="190" t="s">
        <v>30</v>
      </c>
      <c r="K69" s="204" t="s">
        <v>31</v>
      </c>
      <c r="L69" s="195">
        <v>2921</v>
      </c>
      <c r="M69" s="180" t="s">
        <v>28</v>
      </c>
      <c r="N69" s="205">
        <v>240143.2</v>
      </c>
      <c r="O69" s="200">
        <v>46104</v>
      </c>
      <c r="P69" s="196">
        <v>46151</v>
      </c>
      <c r="Q69" s="184">
        <f>N69/S69</f>
        <v>240143.2</v>
      </c>
      <c r="R69" s="185" t="s">
        <v>90</v>
      </c>
      <c r="S69" s="197">
        <v>1</v>
      </c>
      <c r="T69" s="187">
        <f t="shared" si="4"/>
        <v>1</v>
      </c>
      <c r="U69" s="188">
        <v>240143.2</v>
      </c>
      <c r="V69" s="198" t="s">
        <v>151</v>
      </c>
      <c r="W69" s="198" t="s">
        <v>152</v>
      </c>
    </row>
    <row r="70" spans="1:23" s="95" customFormat="1" ht="129.75" customHeight="1" x14ac:dyDescent="0.3">
      <c r="A70" s="194">
        <v>56</v>
      </c>
      <c r="B70" s="194" t="s">
        <v>148</v>
      </c>
      <c r="C70" s="189" t="s">
        <v>30</v>
      </c>
      <c r="D70" s="189" t="s">
        <v>188</v>
      </c>
      <c r="E70" s="194">
        <v>6404</v>
      </c>
      <c r="F70" s="176" t="s">
        <v>169</v>
      </c>
      <c r="G70" s="203" t="s">
        <v>199</v>
      </c>
      <c r="H70" s="203" t="s">
        <v>66</v>
      </c>
      <c r="I70" s="204" t="s">
        <v>171</v>
      </c>
      <c r="J70" s="190" t="s">
        <v>30</v>
      </c>
      <c r="K70" s="204" t="s">
        <v>171</v>
      </c>
      <c r="L70" s="195">
        <v>246</v>
      </c>
      <c r="M70" s="180" t="s">
        <v>28</v>
      </c>
      <c r="N70" s="205">
        <v>2374613.38</v>
      </c>
      <c r="O70" s="200">
        <v>46104</v>
      </c>
      <c r="P70" s="196">
        <v>46116</v>
      </c>
      <c r="Q70" s="184">
        <f>N70/S70</f>
        <v>136.84820861021993</v>
      </c>
      <c r="R70" s="185" t="s">
        <v>29</v>
      </c>
      <c r="S70" s="197">
        <v>17352.169999999998</v>
      </c>
      <c r="T70" s="187">
        <f t="shared" si="4"/>
        <v>0.94362467965206198</v>
      </c>
      <c r="U70" s="188">
        <v>2240743.79</v>
      </c>
      <c r="V70" s="198" t="s">
        <v>173</v>
      </c>
      <c r="W70" s="198" t="s">
        <v>174</v>
      </c>
    </row>
    <row r="71" spans="1:23" s="95" customFormat="1" ht="134.25" customHeight="1" x14ac:dyDescent="0.3">
      <c r="A71" s="194">
        <v>57</v>
      </c>
      <c r="B71" s="194" t="s">
        <v>148</v>
      </c>
      <c r="C71" s="190" t="s">
        <v>159</v>
      </c>
      <c r="D71" s="189" t="s">
        <v>195</v>
      </c>
      <c r="E71" s="194">
        <v>6405</v>
      </c>
      <c r="F71" s="206" t="s">
        <v>200</v>
      </c>
      <c r="G71" s="207" t="s">
        <v>196</v>
      </c>
      <c r="H71" s="203" t="s">
        <v>66</v>
      </c>
      <c r="I71" s="208" t="s">
        <v>31</v>
      </c>
      <c r="J71" s="190" t="s">
        <v>159</v>
      </c>
      <c r="K71" s="208" t="s">
        <v>31</v>
      </c>
      <c r="L71" s="195">
        <v>252</v>
      </c>
      <c r="M71" s="209" t="s">
        <v>28</v>
      </c>
      <c r="N71" s="205">
        <v>1260837.18</v>
      </c>
      <c r="O71" s="200">
        <v>46113</v>
      </c>
      <c r="P71" s="200">
        <v>46158</v>
      </c>
      <c r="Q71" s="184">
        <f t="shared" ref="Q71" si="5">N71/S71</f>
        <v>1038.0336395969175</v>
      </c>
      <c r="R71" s="185" t="s">
        <v>29</v>
      </c>
      <c r="S71" s="197">
        <v>1214.6400000000001</v>
      </c>
      <c r="T71" s="210">
        <f>U71*100%/3575742.24</f>
        <v>0</v>
      </c>
      <c r="U71" s="211">
        <v>0</v>
      </c>
      <c r="V71" s="212" t="s">
        <v>198</v>
      </c>
      <c r="W71" s="212" t="s">
        <v>197</v>
      </c>
    </row>
    <row r="72" spans="1:23" s="95" customFormat="1" ht="175.5" customHeight="1" x14ac:dyDescent="0.3">
      <c r="A72" s="194">
        <v>58</v>
      </c>
      <c r="B72" s="194" t="s">
        <v>148</v>
      </c>
      <c r="C72" s="189" t="s">
        <v>30</v>
      </c>
      <c r="D72" s="189" t="s">
        <v>189</v>
      </c>
      <c r="E72" s="194">
        <v>6405</v>
      </c>
      <c r="F72" s="206" t="s">
        <v>183</v>
      </c>
      <c r="G72" s="207" t="s">
        <v>196</v>
      </c>
      <c r="H72" s="203" t="s">
        <v>66</v>
      </c>
      <c r="I72" s="208" t="s">
        <v>31</v>
      </c>
      <c r="J72" s="190" t="s">
        <v>30</v>
      </c>
      <c r="K72" s="208" t="s">
        <v>31</v>
      </c>
      <c r="L72" s="195">
        <v>252</v>
      </c>
      <c r="M72" s="180" t="s">
        <v>28</v>
      </c>
      <c r="N72" s="205">
        <v>2314905.21</v>
      </c>
      <c r="O72" s="200">
        <v>46113</v>
      </c>
      <c r="P72" s="200">
        <v>46158</v>
      </c>
      <c r="Q72" s="184">
        <f t="shared" ref="Q72" si="6">N72/S72</f>
        <v>1905.8364700652044</v>
      </c>
      <c r="R72" s="185" t="s">
        <v>29</v>
      </c>
      <c r="S72" s="197">
        <v>1214.6400000000001</v>
      </c>
      <c r="T72" s="210">
        <f>U72*100%/3575742.24</f>
        <v>0</v>
      </c>
      <c r="U72" s="211">
        <v>0</v>
      </c>
      <c r="V72" s="212" t="s">
        <v>198</v>
      </c>
      <c r="W72" s="212" t="s">
        <v>197</v>
      </c>
    </row>
    <row r="73" spans="1:23" s="95" customFormat="1" ht="102" customHeight="1" x14ac:dyDescent="0.3">
      <c r="A73" s="194">
        <v>59</v>
      </c>
      <c r="B73" s="194" t="s">
        <v>148</v>
      </c>
      <c r="C73" s="189" t="s">
        <v>30</v>
      </c>
      <c r="D73" s="189" t="s">
        <v>190</v>
      </c>
      <c r="E73" s="194">
        <v>6228</v>
      </c>
      <c r="F73" s="176" t="s">
        <v>184</v>
      </c>
      <c r="G73" s="173" t="s">
        <v>39</v>
      </c>
      <c r="H73" s="203" t="s">
        <v>40</v>
      </c>
      <c r="I73" s="204" t="s">
        <v>31</v>
      </c>
      <c r="J73" s="190" t="s">
        <v>30</v>
      </c>
      <c r="K73" s="204" t="s">
        <v>31</v>
      </c>
      <c r="L73" s="195">
        <v>33284</v>
      </c>
      <c r="M73" s="180" t="s">
        <v>28</v>
      </c>
      <c r="N73" s="213">
        <v>533912.88</v>
      </c>
      <c r="O73" s="200">
        <v>46113</v>
      </c>
      <c r="P73" s="196">
        <v>46142</v>
      </c>
      <c r="Q73" s="184">
        <f>N73/S73</f>
        <v>533912.88</v>
      </c>
      <c r="R73" s="185" t="s">
        <v>90</v>
      </c>
      <c r="S73" s="197">
        <v>1</v>
      </c>
      <c r="T73" s="187">
        <f t="shared" si="4"/>
        <v>0</v>
      </c>
      <c r="U73" s="188">
        <v>0</v>
      </c>
      <c r="V73" s="198" t="s">
        <v>157</v>
      </c>
      <c r="W73" s="198" t="s">
        <v>158</v>
      </c>
    </row>
    <row r="74" spans="1:23" s="95" customFormat="1" ht="134.25" customHeight="1" x14ac:dyDescent="0.3">
      <c r="A74" s="194">
        <v>60</v>
      </c>
      <c r="B74" s="194" t="s">
        <v>202</v>
      </c>
      <c r="C74" s="189" t="s">
        <v>30</v>
      </c>
      <c r="D74" s="189" t="s">
        <v>203</v>
      </c>
      <c r="E74" s="194">
        <v>6229</v>
      </c>
      <c r="F74" s="206" t="s">
        <v>205</v>
      </c>
      <c r="G74" s="207" t="s">
        <v>196</v>
      </c>
      <c r="H74" s="203" t="s">
        <v>40</v>
      </c>
      <c r="I74" s="208" t="s">
        <v>31</v>
      </c>
      <c r="J74" s="190" t="s">
        <v>30</v>
      </c>
      <c r="K74" s="208" t="s">
        <v>31</v>
      </c>
      <c r="L74" s="195">
        <v>33284</v>
      </c>
      <c r="M74" s="209" t="s">
        <v>28</v>
      </c>
      <c r="N74" s="205">
        <v>10459928.02</v>
      </c>
      <c r="O74" s="200">
        <v>46125</v>
      </c>
      <c r="P74" s="200">
        <v>46172</v>
      </c>
      <c r="Q74" s="184">
        <f t="shared" ref="Q74:Q75" si="7">N74/S74</f>
        <v>6014.1488828325337</v>
      </c>
      <c r="R74" s="185" t="s">
        <v>29</v>
      </c>
      <c r="S74" s="197">
        <v>1739.22</v>
      </c>
      <c r="T74" s="187">
        <f t="shared" ref="T74:T75" si="8">U74*100%/3575742.24</f>
        <v>0</v>
      </c>
      <c r="U74" s="211">
        <v>0</v>
      </c>
      <c r="V74" s="198" t="s">
        <v>207</v>
      </c>
      <c r="W74" s="198" t="s">
        <v>208</v>
      </c>
    </row>
    <row r="75" spans="1:23" s="95" customFormat="1" ht="134.25" customHeight="1" x14ac:dyDescent="0.3">
      <c r="A75" s="194">
        <v>61</v>
      </c>
      <c r="B75" s="194" t="s">
        <v>202</v>
      </c>
      <c r="C75" s="189" t="s">
        <v>30</v>
      </c>
      <c r="D75" s="189" t="s">
        <v>204</v>
      </c>
      <c r="E75" s="194">
        <v>6230</v>
      </c>
      <c r="F75" s="206" t="s">
        <v>206</v>
      </c>
      <c r="G75" s="207" t="s">
        <v>196</v>
      </c>
      <c r="H75" s="203" t="s">
        <v>209</v>
      </c>
      <c r="I75" s="208" t="s">
        <v>53</v>
      </c>
      <c r="J75" s="190" t="s">
        <v>30</v>
      </c>
      <c r="K75" s="208" t="s">
        <v>53</v>
      </c>
      <c r="L75" s="195">
        <v>365</v>
      </c>
      <c r="M75" s="209" t="s">
        <v>28</v>
      </c>
      <c r="N75" s="205">
        <v>159660.21</v>
      </c>
      <c r="O75" s="200">
        <v>46113</v>
      </c>
      <c r="P75" s="200">
        <v>46158</v>
      </c>
      <c r="Q75" s="184">
        <f t="shared" si="7"/>
        <v>159660.21</v>
      </c>
      <c r="R75" s="185" t="s">
        <v>210</v>
      </c>
      <c r="S75" s="197">
        <v>1</v>
      </c>
      <c r="T75" s="187">
        <f t="shared" si="8"/>
        <v>0</v>
      </c>
      <c r="U75" s="211">
        <v>0</v>
      </c>
      <c r="V75" s="198" t="s">
        <v>207</v>
      </c>
      <c r="W75" s="198" t="s">
        <v>208</v>
      </c>
    </row>
  </sheetData>
  <mergeCells count="210">
    <mergeCell ref="M48:M52"/>
    <mergeCell ref="U57:U60"/>
    <mergeCell ref="V57:V60"/>
    <mergeCell ref="W57:W60"/>
    <mergeCell ref="A65:W65"/>
    <mergeCell ref="K57:K60"/>
    <mergeCell ref="L57:L60"/>
    <mergeCell ref="M57:M60"/>
    <mergeCell ref="O57:O60"/>
    <mergeCell ref="P57:P60"/>
    <mergeCell ref="T57:T60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W48:W52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43:P46"/>
    <mergeCell ref="T43:T46"/>
    <mergeCell ref="U43:U46"/>
    <mergeCell ref="V43:V46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U41:U42"/>
    <mergeCell ref="V41:V42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B27:B29"/>
    <mergeCell ref="C27:C29"/>
    <mergeCell ref="D27:D29"/>
    <mergeCell ref="E27:E29"/>
    <mergeCell ref="G27:G29"/>
    <mergeCell ref="H27:H29"/>
    <mergeCell ref="O34:O37"/>
    <mergeCell ref="P34:P37"/>
    <mergeCell ref="T34:T37"/>
    <mergeCell ref="K22:K25"/>
    <mergeCell ref="L22:L25"/>
    <mergeCell ref="M22:M25"/>
    <mergeCell ref="N22:N25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T18:T21"/>
    <mergeCell ref="U18:U21"/>
    <mergeCell ref="V18:V21"/>
    <mergeCell ref="W18:W21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N18:N21"/>
    <mergeCell ref="O18:O21"/>
    <mergeCell ref="P18:P21"/>
    <mergeCell ref="O22:O25"/>
    <mergeCell ref="P22:P25"/>
    <mergeCell ref="T22:T25"/>
    <mergeCell ref="U22:U25"/>
    <mergeCell ref="V22:V25"/>
    <mergeCell ref="W22:W25"/>
    <mergeCell ref="I22:I25"/>
    <mergeCell ref="J22:J25"/>
    <mergeCell ref="B18:B21"/>
    <mergeCell ref="C18:C21"/>
    <mergeCell ref="D18:D21"/>
    <mergeCell ref="E18:E21"/>
    <mergeCell ref="G18:G21"/>
    <mergeCell ref="H18:H21"/>
    <mergeCell ref="I18:I21"/>
    <mergeCell ref="J18:J21"/>
    <mergeCell ref="P13:P16"/>
    <mergeCell ref="I13:I16"/>
    <mergeCell ref="J13:J16"/>
    <mergeCell ref="K13:K16"/>
    <mergeCell ref="L13:L16"/>
    <mergeCell ref="M13:M16"/>
    <mergeCell ref="N13:N16"/>
    <mergeCell ref="B13:B16"/>
    <mergeCell ref="C13:C16"/>
    <mergeCell ref="F9:F10"/>
    <mergeCell ref="G9:G10"/>
    <mergeCell ref="H9:H10"/>
    <mergeCell ref="I9:I10"/>
    <mergeCell ref="J9:J10"/>
    <mergeCell ref="K9:K10"/>
    <mergeCell ref="W13:W16"/>
    <mergeCell ref="O13:O16"/>
    <mergeCell ref="A17:W17"/>
    <mergeCell ref="R13:R16"/>
    <mergeCell ref="T13:T16"/>
    <mergeCell ref="U13:U16"/>
    <mergeCell ref="V13:V16"/>
    <mergeCell ref="A1:W4"/>
    <mergeCell ref="A5:W5"/>
    <mergeCell ref="A7:W8"/>
    <mergeCell ref="A9:A10"/>
    <mergeCell ref="B9:B10"/>
    <mergeCell ref="C9:C10"/>
    <mergeCell ref="D9:D10"/>
    <mergeCell ref="E9:E10"/>
    <mergeCell ref="D13:D16"/>
    <mergeCell ref="E13:E16"/>
    <mergeCell ref="G13:G16"/>
    <mergeCell ref="H13:H16"/>
    <mergeCell ref="R9:R10"/>
    <mergeCell ref="S9:S10"/>
    <mergeCell ref="T9:U9"/>
    <mergeCell ref="V9:V10"/>
    <mergeCell ref="W9:W10"/>
    <mergeCell ref="A11:W11"/>
    <mergeCell ref="L9:L10"/>
    <mergeCell ref="M9:M10"/>
    <mergeCell ref="N9:N10"/>
    <mergeCell ref="O9:O10"/>
    <mergeCell ref="P9:P10"/>
    <mergeCell ref="Q9:Q10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3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5EF4-1BC3-4607-BF12-7568770CB911}">
  <sheetPr>
    <tabColor theme="9" tint="-0.249977111117893"/>
  </sheetPr>
  <dimension ref="A1:X81"/>
  <sheetViews>
    <sheetView zoomScale="60" zoomScaleNormal="60" workbookViewId="0">
      <selection activeCell="F94" sqref="F94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159" customWidth="1"/>
    <col min="5" max="5" width="19.5703125" style="5" customWidth="1"/>
    <col min="6" max="6" width="55.425781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4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377"/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11"/>
    </row>
    <row r="2" spans="1:24" ht="11.45" customHeight="1" x14ac:dyDescent="0.25">
      <c r="A2" s="377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12"/>
    </row>
    <row r="3" spans="1:24" ht="11.45" customHeight="1" x14ac:dyDescent="0.25">
      <c r="A3" s="377"/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12"/>
    </row>
    <row r="4" spans="1:24" ht="141.75" customHeight="1" x14ac:dyDescent="0.25">
      <c r="A4" s="377"/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  <c r="W4" s="377"/>
      <c r="X4" s="12"/>
    </row>
    <row r="5" spans="1:24" ht="67.5" customHeight="1" x14ac:dyDescent="0.25">
      <c r="A5" s="378" t="s">
        <v>26</v>
      </c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2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379"/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10"/>
    </row>
    <row r="8" spans="1:24" ht="9" customHeight="1" x14ac:dyDescent="0.25">
      <c r="A8" s="379"/>
      <c r="B8" s="379"/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10"/>
    </row>
    <row r="9" spans="1:24" s="2" customFormat="1" ht="22.5" customHeight="1" x14ac:dyDescent="0.25">
      <c r="A9" s="380" t="s">
        <v>4</v>
      </c>
      <c r="B9" s="380" t="s">
        <v>2</v>
      </c>
      <c r="C9" s="380" t="s">
        <v>5</v>
      </c>
      <c r="D9" s="381" t="s">
        <v>6</v>
      </c>
      <c r="E9" s="382" t="s">
        <v>7</v>
      </c>
      <c r="F9" s="380" t="s">
        <v>8</v>
      </c>
      <c r="G9" s="380" t="s">
        <v>9</v>
      </c>
      <c r="H9" s="380" t="s">
        <v>10</v>
      </c>
      <c r="I9" s="380" t="s">
        <v>11</v>
      </c>
      <c r="J9" s="380" t="s">
        <v>12</v>
      </c>
      <c r="K9" s="380" t="s">
        <v>13</v>
      </c>
      <c r="L9" s="380" t="s">
        <v>14</v>
      </c>
      <c r="M9" s="380" t="s">
        <v>15</v>
      </c>
      <c r="N9" s="389" t="s">
        <v>16</v>
      </c>
      <c r="O9" s="390" t="s">
        <v>17</v>
      </c>
      <c r="P9" s="380" t="s">
        <v>18</v>
      </c>
      <c r="Q9" s="380" t="s">
        <v>19</v>
      </c>
      <c r="R9" s="380" t="s">
        <v>20</v>
      </c>
      <c r="S9" s="386" t="s">
        <v>21</v>
      </c>
      <c r="T9" s="380" t="s">
        <v>22</v>
      </c>
      <c r="U9" s="380"/>
      <c r="V9" s="380" t="s">
        <v>24</v>
      </c>
      <c r="W9" s="387" t="s">
        <v>25</v>
      </c>
      <c r="X9" s="16"/>
    </row>
    <row r="10" spans="1:24" s="2" customFormat="1" ht="51" customHeight="1" x14ac:dyDescent="0.25">
      <c r="A10" s="380"/>
      <c r="B10" s="380"/>
      <c r="C10" s="380"/>
      <c r="D10" s="381"/>
      <c r="E10" s="382"/>
      <c r="F10" s="380"/>
      <c r="G10" s="380"/>
      <c r="H10" s="380"/>
      <c r="I10" s="380"/>
      <c r="J10" s="380"/>
      <c r="K10" s="380"/>
      <c r="L10" s="380"/>
      <c r="M10" s="380"/>
      <c r="N10" s="389"/>
      <c r="O10" s="390"/>
      <c r="P10" s="380"/>
      <c r="Q10" s="380"/>
      <c r="R10" s="380"/>
      <c r="S10" s="386"/>
      <c r="T10" s="170" t="s">
        <v>23</v>
      </c>
      <c r="U10" s="171" t="s">
        <v>3</v>
      </c>
      <c r="V10" s="380"/>
      <c r="W10" s="387"/>
      <c r="X10" s="16"/>
    </row>
    <row r="11" spans="1:24" s="3" customFormat="1" ht="61.5" customHeight="1" thickBot="1" x14ac:dyDescent="0.3">
      <c r="A11" s="388" t="s">
        <v>47</v>
      </c>
      <c r="B11" s="388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8"/>
      <c r="P11" s="388"/>
      <c r="Q11" s="388"/>
      <c r="R11" s="388"/>
      <c r="S11" s="388"/>
      <c r="T11" s="388"/>
      <c r="U11" s="388"/>
      <c r="V11" s="388"/>
      <c r="W11" s="388"/>
      <c r="X11" s="17"/>
    </row>
    <row r="12" spans="1:24" s="6" customFormat="1" ht="163.5" customHeight="1" x14ac:dyDescent="0.2">
      <c r="A12" s="172">
        <v>1</v>
      </c>
      <c r="B12" s="173" t="s">
        <v>27</v>
      </c>
      <c r="C12" s="173" t="s">
        <v>30</v>
      </c>
      <c r="D12" s="174" t="s">
        <v>37</v>
      </c>
      <c r="E12" s="175">
        <v>6201</v>
      </c>
      <c r="F12" s="176" t="s">
        <v>38</v>
      </c>
      <c r="G12" s="173" t="s">
        <v>39</v>
      </c>
      <c r="H12" s="173" t="s">
        <v>40</v>
      </c>
      <c r="I12" s="177" t="s">
        <v>31</v>
      </c>
      <c r="J12" s="172" t="s">
        <v>30</v>
      </c>
      <c r="K12" s="177" t="s">
        <v>31</v>
      </c>
      <c r="L12" s="179">
        <v>39548</v>
      </c>
      <c r="M12" s="180" t="s">
        <v>28</v>
      </c>
      <c r="N12" s="181">
        <v>2434860.0299999998</v>
      </c>
      <c r="O12" s="182">
        <v>46048</v>
      </c>
      <c r="P12" s="183">
        <v>46095</v>
      </c>
      <c r="Q12" s="184">
        <f>N12/S12</f>
        <v>2434860.0299999998</v>
      </c>
      <c r="R12" s="185" t="s">
        <v>29</v>
      </c>
      <c r="S12" s="186">
        <v>1</v>
      </c>
      <c r="T12" s="187">
        <f>U12*100%/N12</f>
        <v>1</v>
      </c>
      <c r="U12" s="188">
        <v>2434860.0299999998</v>
      </c>
      <c r="V12" s="184" t="s">
        <v>35</v>
      </c>
      <c r="W12" s="184" t="s">
        <v>36</v>
      </c>
      <c r="X12" s="19"/>
    </row>
    <row r="13" spans="1:24" s="6" customFormat="1" ht="141" customHeight="1" x14ac:dyDescent="0.2">
      <c r="A13" s="172">
        <v>2</v>
      </c>
      <c r="B13" s="402" t="s">
        <v>27</v>
      </c>
      <c r="C13" s="395" t="s">
        <v>30</v>
      </c>
      <c r="D13" s="383" t="s">
        <v>46</v>
      </c>
      <c r="E13" s="384" t="s">
        <v>101</v>
      </c>
      <c r="F13" s="176" t="s">
        <v>176</v>
      </c>
      <c r="G13" s="385" t="s">
        <v>42</v>
      </c>
      <c r="H13" s="385" t="s">
        <v>40</v>
      </c>
      <c r="I13" s="395" t="s">
        <v>31</v>
      </c>
      <c r="J13" s="395" t="s">
        <v>30</v>
      </c>
      <c r="K13" s="395" t="s">
        <v>31</v>
      </c>
      <c r="L13" s="399">
        <v>39548</v>
      </c>
      <c r="M13" s="400" t="s">
        <v>28</v>
      </c>
      <c r="N13" s="401">
        <v>6670108.8899999997</v>
      </c>
      <c r="O13" s="392">
        <v>45670</v>
      </c>
      <c r="P13" s="398">
        <v>45754</v>
      </c>
      <c r="Q13" s="191">
        <v>4186473.72</v>
      </c>
      <c r="R13" s="393" t="s">
        <v>32</v>
      </c>
      <c r="S13" s="192">
        <v>2497.4699999999998</v>
      </c>
      <c r="T13" s="394">
        <f>U13*100%/N13</f>
        <v>1</v>
      </c>
      <c r="U13" s="383">
        <v>6670108.8899999997</v>
      </c>
      <c r="V13" s="391" t="s">
        <v>44</v>
      </c>
      <c r="W13" s="391" t="s">
        <v>45</v>
      </c>
      <c r="X13" s="20"/>
    </row>
    <row r="14" spans="1:24" s="6" customFormat="1" ht="54" customHeight="1" x14ac:dyDescent="0.2">
      <c r="A14" s="172">
        <v>3</v>
      </c>
      <c r="B14" s="402"/>
      <c r="C14" s="395"/>
      <c r="D14" s="383"/>
      <c r="E14" s="384"/>
      <c r="F14" s="193" t="s">
        <v>48</v>
      </c>
      <c r="G14" s="385"/>
      <c r="H14" s="385"/>
      <c r="I14" s="395"/>
      <c r="J14" s="395"/>
      <c r="K14" s="395"/>
      <c r="L14" s="399"/>
      <c r="M14" s="400"/>
      <c r="N14" s="401"/>
      <c r="O14" s="392"/>
      <c r="P14" s="398"/>
      <c r="Q14" s="191">
        <v>824569.22</v>
      </c>
      <c r="R14" s="393"/>
      <c r="S14" s="192">
        <v>983.81</v>
      </c>
      <c r="T14" s="394"/>
      <c r="U14" s="383"/>
      <c r="V14" s="391"/>
      <c r="W14" s="391"/>
      <c r="X14" s="22"/>
    </row>
    <row r="15" spans="1:24" s="6" customFormat="1" ht="66" customHeight="1" x14ac:dyDescent="0.2">
      <c r="A15" s="172">
        <v>4</v>
      </c>
      <c r="B15" s="402"/>
      <c r="C15" s="395"/>
      <c r="D15" s="383"/>
      <c r="E15" s="384"/>
      <c r="F15" s="193" t="s">
        <v>34</v>
      </c>
      <c r="G15" s="385"/>
      <c r="H15" s="385"/>
      <c r="I15" s="395"/>
      <c r="J15" s="395"/>
      <c r="K15" s="395"/>
      <c r="L15" s="399"/>
      <c r="M15" s="400"/>
      <c r="N15" s="401"/>
      <c r="O15" s="392"/>
      <c r="P15" s="398"/>
      <c r="Q15" s="191">
        <v>817647.95</v>
      </c>
      <c r="R15" s="393"/>
      <c r="S15" s="192">
        <v>538.94000000000005</v>
      </c>
      <c r="T15" s="394"/>
      <c r="U15" s="383"/>
      <c r="V15" s="391"/>
      <c r="W15" s="391"/>
      <c r="X15" s="22"/>
    </row>
    <row r="16" spans="1:24" s="6" customFormat="1" ht="75.95" customHeight="1" thickBot="1" x14ac:dyDescent="0.25">
      <c r="A16" s="172">
        <v>5</v>
      </c>
      <c r="B16" s="402"/>
      <c r="C16" s="395"/>
      <c r="D16" s="383"/>
      <c r="E16" s="384"/>
      <c r="F16" s="193" t="s">
        <v>33</v>
      </c>
      <c r="G16" s="385"/>
      <c r="H16" s="385"/>
      <c r="I16" s="395"/>
      <c r="J16" s="395"/>
      <c r="K16" s="395"/>
      <c r="L16" s="399"/>
      <c r="M16" s="400"/>
      <c r="N16" s="401"/>
      <c r="O16" s="392"/>
      <c r="P16" s="398"/>
      <c r="Q16" s="191">
        <v>841643.57</v>
      </c>
      <c r="R16" s="393"/>
      <c r="S16" s="192">
        <v>520.46</v>
      </c>
      <c r="T16" s="394"/>
      <c r="U16" s="383"/>
      <c r="V16" s="391"/>
      <c r="W16" s="391"/>
      <c r="X16" s="21"/>
    </row>
    <row r="17" spans="1:24" s="3" customFormat="1" ht="61.5" customHeight="1" x14ac:dyDescent="0.25">
      <c r="A17" s="388" t="s">
        <v>49</v>
      </c>
      <c r="B17" s="388"/>
      <c r="C17" s="388"/>
      <c r="D17" s="388"/>
      <c r="E17" s="388"/>
      <c r="F17" s="388"/>
      <c r="G17" s="388"/>
      <c r="H17" s="388"/>
      <c r="I17" s="388"/>
      <c r="J17" s="388"/>
      <c r="K17" s="388"/>
      <c r="L17" s="388"/>
      <c r="M17" s="388"/>
      <c r="N17" s="388"/>
      <c r="O17" s="388"/>
      <c r="P17" s="388"/>
      <c r="Q17" s="388"/>
      <c r="R17" s="388"/>
      <c r="S17" s="388"/>
      <c r="T17" s="388"/>
      <c r="U17" s="388"/>
      <c r="V17" s="388"/>
      <c r="W17" s="388"/>
      <c r="X17" s="17"/>
    </row>
    <row r="18" spans="1:24" s="30" customFormat="1" ht="135" customHeight="1" x14ac:dyDescent="0.2">
      <c r="A18" s="194">
        <v>6</v>
      </c>
      <c r="B18" s="395" t="s">
        <v>50</v>
      </c>
      <c r="C18" s="395" t="s">
        <v>30</v>
      </c>
      <c r="D18" s="395" t="s">
        <v>68</v>
      </c>
      <c r="E18" s="396">
        <v>6203</v>
      </c>
      <c r="F18" s="176" t="s">
        <v>91</v>
      </c>
      <c r="G18" s="385" t="s">
        <v>39</v>
      </c>
      <c r="H18" s="395" t="s">
        <v>66</v>
      </c>
      <c r="I18" s="395" t="s">
        <v>31</v>
      </c>
      <c r="J18" s="395" t="s">
        <v>30</v>
      </c>
      <c r="K18" s="395" t="s">
        <v>31</v>
      </c>
      <c r="L18" s="404">
        <v>66</v>
      </c>
      <c r="M18" s="400" t="s">
        <v>28</v>
      </c>
      <c r="N18" s="405">
        <v>2392471.35</v>
      </c>
      <c r="O18" s="406">
        <v>46048</v>
      </c>
      <c r="P18" s="406">
        <v>46095</v>
      </c>
      <c r="Q18" s="184">
        <v>1635781.37</v>
      </c>
      <c r="R18" s="185" t="s">
        <v>29</v>
      </c>
      <c r="S18" s="197">
        <v>646.36</v>
      </c>
      <c r="T18" s="394">
        <f t="shared" ref="T18:T48" si="0">U18*100%/N18</f>
        <v>1</v>
      </c>
      <c r="U18" s="383">
        <v>2392471.35</v>
      </c>
      <c r="V18" s="403" t="s">
        <v>93</v>
      </c>
      <c r="W18" s="403" t="s">
        <v>94</v>
      </c>
    </row>
    <row r="19" spans="1:24" s="30" customFormat="1" ht="62.25" customHeight="1" x14ac:dyDescent="0.2">
      <c r="A19" s="194">
        <v>7</v>
      </c>
      <c r="B19" s="395"/>
      <c r="C19" s="395"/>
      <c r="D19" s="395"/>
      <c r="E19" s="396"/>
      <c r="F19" s="176" t="s">
        <v>34</v>
      </c>
      <c r="G19" s="385"/>
      <c r="H19" s="395"/>
      <c r="I19" s="395"/>
      <c r="J19" s="395"/>
      <c r="K19" s="395"/>
      <c r="L19" s="404"/>
      <c r="M19" s="400"/>
      <c r="N19" s="405"/>
      <c r="O19" s="406"/>
      <c r="P19" s="406"/>
      <c r="Q19" s="184">
        <v>320718.25</v>
      </c>
      <c r="R19" s="185" t="s">
        <v>29</v>
      </c>
      <c r="S19" s="197">
        <v>205.97</v>
      </c>
      <c r="T19" s="394"/>
      <c r="U19" s="383"/>
      <c r="V19" s="403"/>
      <c r="W19" s="403"/>
    </row>
    <row r="20" spans="1:24" s="30" customFormat="1" ht="69.75" customHeight="1" x14ac:dyDescent="0.2">
      <c r="A20" s="194">
        <v>8</v>
      </c>
      <c r="B20" s="395"/>
      <c r="C20" s="395"/>
      <c r="D20" s="395"/>
      <c r="E20" s="396"/>
      <c r="F20" s="176" t="s">
        <v>92</v>
      </c>
      <c r="G20" s="385"/>
      <c r="H20" s="395"/>
      <c r="I20" s="395"/>
      <c r="J20" s="395"/>
      <c r="K20" s="395"/>
      <c r="L20" s="404"/>
      <c r="M20" s="400"/>
      <c r="N20" s="405"/>
      <c r="O20" s="406"/>
      <c r="P20" s="406"/>
      <c r="Q20" s="184">
        <v>279574.92</v>
      </c>
      <c r="R20" s="185" t="s">
        <v>29</v>
      </c>
      <c r="S20" s="197">
        <v>291.08999999999997</v>
      </c>
      <c r="T20" s="394"/>
      <c r="U20" s="383"/>
      <c r="V20" s="403"/>
      <c r="W20" s="403"/>
    </row>
    <row r="21" spans="1:24" s="30" customFormat="1" ht="45.75" customHeight="1" x14ac:dyDescent="0.2">
      <c r="A21" s="194">
        <v>9</v>
      </c>
      <c r="B21" s="395"/>
      <c r="C21" s="395"/>
      <c r="D21" s="395"/>
      <c r="E21" s="396"/>
      <c r="F21" s="176" t="s">
        <v>33</v>
      </c>
      <c r="G21" s="385"/>
      <c r="H21" s="395"/>
      <c r="I21" s="395"/>
      <c r="J21" s="395"/>
      <c r="K21" s="395"/>
      <c r="L21" s="404"/>
      <c r="M21" s="400"/>
      <c r="N21" s="405"/>
      <c r="O21" s="406"/>
      <c r="P21" s="406"/>
      <c r="Q21" s="184">
        <v>156396.82</v>
      </c>
      <c r="R21" s="185" t="s">
        <v>32</v>
      </c>
      <c r="S21" s="197">
        <v>252</v>
      </c>
      <c r="T21" s="394"/>
      <c r="U21" s="383"/>
      <c r="V21" s="403"/>
      <c r="W21" s="403"/>
    </row>
    <row r="22" spans="1:24" s="30" customFormat="1" ht="137.1" customHeight="1" x14ac:dyDescent="0.2">
      <c r="A22" s="194">
        <v>10</v>
      </c>
      <c r="B22" s="395" t="s">
        <v>50</v>
      </c>
      <c r="C22" s="395" t="s">
        <v>30</v>
      </c>
      <c r="D22" s="395" t="s">
        <v>69</v>
      </c>
      <c r="E22" s="396">
        <v>6204</v>
      </c>
      <c r="F22" s="176" t="s">
        <v>95</v>
      </c>
      <c r="G22" s="385" t="s">
        <v>39</v>
      </c>
      <c r="H22" s="395" t="s">
        <v>66</v>
      </c>
      <c r="I22" s="395" t="s">
        <v>51</v>
      </c>
      <c r="J22" s="395" t="s">
        <v>30</v>
      </c>
      <c r="K22" s="395" t="s">
        <v>51</v>
      </c>
      <c r="L22" s="404">
        <v>762</v>
      </c>
      <c r="M22" s="400" t="s">
        <v>28</v>
      </c>
      <c r="N22" s="405">
        <v>3842500.68</v>
      </c>
      <c r="O22" s="406">
        <v>46048</v>
      </c>
      <c r="P22" s="406">
        <v>46095</v>
      </c>
      <c r="Q22" s="184">
        <v>2145640</v>
      </c>
      <c r="R22" s="185" t="s">
        <v>29</v>
      </c>
      <c r="S22" s="197">
        <v>4424</v>
      </c>
      <c r="T22" s="394">
        <f t="shared" si="0"/>
        <v>0.61695195588098117</v>
      </c>
      <c r="U22" s="383">
        <v>2370638.31</v>
      </c>
      <c r="V22" s="403" t="s">
        <v>99</v>
      </c>
      <c r="W22" s="403" t="s">
        <v>100</v>
      </c>
    </row>
    <row r="23" spans="1:24" s="30" customFormat="1" ht="54.75" customHeight="1" x14ac:dyDescent="0.2">
      <c r="A23" s="194">
        <v>11</v>
      </c>
      <c r="B23" s="395"/>
      <c r="C23" s="395"/>
      <c r="D23" s="395"/>
      <c r="E23" s="396"/>
      <c r="F23" s="176" t="s">
        <v>96</v>
      </c>
      <c r="G23" s="385"/>
      <c r="H23" s="395"/>
      <c r="I23" s="395"/>
      <c r="J23" s="395"/>
      <c r="K23" s="395"/>
      <c r="L23" s="404"/>
      <c r="M23" s="400"/>
      <c r="N23" s="405"/>
      <c r="O23" s="406"/>
      <c r="P23" s="406"/>
      <c r="Q23" s="184">
        <v>963776.72</v>
      </c>
      <c r="R23" s="185" t="s">
        <v>29</v>
      </c>
      <c r="S23" s="197">
        <v>1011.2</v>
      </c>
      <c r="T23" s="394"/>
      <c r="U23" s="383"/>
      <c r="V23" s="403"/>
      <c r="W23" s="403"/>
    </row>
    <row r="24" spans="1:24" s="30" customFormat="1" ht="54" customHeight="1" x14ac:dyDescent="0.2">
      <c r="A24" s="194">
        <v>12</v>
      </c>
      <c r="B24" s="395"/>
      <c r="C24" s="395"/>
      <c r="D24" s="395"/>
      <c r="E24" s="396"/>
      <c r="F24" s="176" t="s">
        <v>97</v>
      </c>
      <c r="G24" s="385"/>
      <c r="H24" s="395"/>
      <c r="I24" s="395"/>
      <c r="J24" s="395"/>
      <c r="K24" s="395"/>
      <c r="L24" s="404"/>
      <c r="M24" s="400"/>
      <c r="N24" s="405"/>
      <c r="O24" s="406"/>
      <c r="P24" s="406"/>
      <c r="Q24" s="184">
        <v>505855</v>
      </c>
      <c r="R24" s="185"/>
      <c r="S24" s="197">
        <v>1043</v>
      </c>
      <c r="T24" s="394"/>
      <c r="U24" s="383"/>
      <c r="V24" s="403"/>
      <c r="W24" s="403"/>
    </row>
    <row r="25" spans="1:24" s="30" customFormat="1" ht="51" customHeight="1" x14ac:dyDescent="0.2">
      <c r="A25" s="194">
        <v>13</v>
      </c>
      <c r="B25" s="395"/>
      <c r="C25" s="395"/>
      <c r="D25" s="395"/>
      <c r="E25" s="396"/>
      <c r="F25" s="176" t="s">
        <v>98</v>
      </c>
      <c r="G25" s="385"/>
      <c r="H25" s="395"/>
      <c r="I25" s="395"/>
      <c r="J25" s="395"/>
      <c r="K25" s="395"/>
      <c r="L25" s="404"/>
      <c r="M25" s="400"/>
      <c r="N25" s="405"/>
      <c r="O25" s="406"/>
      <c r="P25" s="406"/>
      <c r="Q25" s="184">
        <v>227230.96</v>
      </c>
      <c r="R25" s="185"/>
      <c r="S25" s="197">
        <v>238.4</v>
      </c>
      <c r="T25" s="394"/>
      <c r="U25" s="383"/>
      <c r="V25" s="403"/>
      <c r="W25" s="403"/>
    </row>
    <row r="26" spans="1:24" s="30" customFormat="1" ht="137.1" customHeight="1" x14ac:dyDescent="0.2">
      <c r="A26" s="194">
        <v>14</v>
      </c>
      <c r="B26" s="189" t="s">
        <v>50</v>
      </c>
      <c r="C26" s="189" t="s">
        <v>30</v>
      </c>
      <c r="D26" s="189" t="s">
        <v>70</v>
      </c>
      <c r="E26" s="194">
        <v>6205</v>
      </c>
      <c r="F26" s="176" t="s">
        <v>52</v>
      </c>
      <c r="G26" s="173" t="s">
        <v>39</v>
      </c>
      <c r="H26" s="189" t="s">
        <v>43</v>
      </c>
      <c r="I26" s="189" t="s">
        <v>53</v>
      </c>
      <c r="J26" s="189" t="s">
        <v>30</v>
      </c>
      <c r="K26" s="189" t="s">
        <v>53</v>
      </c>
      <c r="L26" s="195">
        <v>365</v>
      </c>
      <c r="M26" s="180" t="s">
        <v>28</v>
      </c>
      <c r="N26" s="199">
        <v>185000</v>
      </c>
      <c r="O26" s="200">
        <v>46057</v>
      </c>
      <c r="P26" s="196">
        <v>46095</v>
      </c>
      <c r="Q26" s="184">
        <f>N26/S26</f>
        <v>185000</v>
      </c>
      <c r="R26" s="185" t="s">
        <v>29</v>
      </c>
      <c r="S26" s="197">
        <v>1</v>
      </c>
      <c r="T26" s="187">
        <f t="shared" si="0"/>
        <v>0.92971983783783796</v>
      </c>
      <c r="U26" s="188">
        <v>171998.17</v>
      </c>
      <c r="V26" s="198" t="s">
        <v>102</v>
      </c>
      <c r="W26" s="198" t="s">
        <v>103</v>
      </c>
    </row>
    <row r="27" spans="1:24" s="30" customFormat="1" ht="137.1" customHeight="1" x14ac:dyDescent="0.2">
      <c r="A27" s="194">
        <v>15</v>
      </c>
      <c r="B27" s="395" t="s">
        <v>50</v>
      </c>
      <c r="C27" s="395" t="s">
        <v>30</v>
      </c>
      <c r="D27" s="395" t="s">
        <v>71</v>
      </c>
      <c r="E27" s="396">
        <v>6206</v>
      </c>
      <c r="F27" s="176" t="s">
        <v>104</v>
      </c>
      <c r="G27" s="385" t="s">
        <v>39</v>
      </c>
      <c r="H27" s="395" t="s">
        <v>66</v>
      </c>
      <c r="I27" s="395" t="s">
        <v>54</v>
      </c>
      <c r="J27" s="395" t="s">
        <v>30</v>
      </c>
      <c r="K27" s="395" t="s">
        <v>54</v>
      </c>
      <c r="L27" s="404">
        <v>458</v>
      </c>
      <c r="M27" s="400" t="s">
        <v>28</v>
      </c>
      <c r="N27" s="405">
        <v>1592730</v>
      </c>
      <c r="O27" s="406">
        <v>46057</v>
      </c>
      <c r="P27" s="406">
        <v>46137</v>
      </c>
      <c r="Q27" s="184">
        <v>277884</v>
      </c>
      <c r="R27" s="185" t="s">
        <v>29</v>
      </c>
      <c r="S27" s="197">
        <v>558</v>
      </c>
      <c r="T27" s="394">
        <f t="shared" si="0"/>
        <v>0.44733596403659126</v>
      </c>
      <c r="U27" s="383">
        <v>712485.41</v>
      </c>
      <c r="V27" s="403" t="s">
        <v>107</v>
      </c>
      <c r="W27" s="403" t="s">
        <v>108</v>
      </c>
    </row>
    <row r="28" spans="1:24" s="30" customFormat="1" ht="137.1" customHeight="1" x14ac:dyDescent="0.2">
      <c r="A28" s="194">
        <v>16</v>
      </c>
      <c r="B28" s="395"/>
      <c r="C28" s="395"/>
      <c r="D28" s="395"/>
      <c r="E28" s="396"/>
      <c r="F28" s="193" t="s">
        <v>105</v>
      </c>
      <c r="G28" s="385"/>
      <c r="H28" s="395"/>
      <c r="I28" s="395"/>
      <c r="J28" s="395"/>
      <c r="K28" s="395"/>
      <c r="L28" s="404"/>
      <c r="M28" s="400"/>
      <c r="N28" s="405"/>
      <c r="O28" s="406"/>
      <c r="P28" s="406"/>
      <c r="Q28" s="184">
        <v>1146330</v>
      </c>
      <c r="R28" s="185" t="s">
        <v>29</v>
      </c>
      <c r="S28" s="197">
        <v>846</v>
      </c>
      <c r="T28" s="394"/>
      <c r="U28" s="383"/>
      <c r="V28" s="403"/>
      <c r="W28" s="403"/>
    </row>
    <row r="29" spans="1:24" s="30" customFormat="1" ht="137.1" customHeight="1" x14ac:dyDescent="0.2">
      <c r="A29" s="194">
        <v>17</v>
      </c>
      <c r="B29" s="395"/>
      <c r="C29" s="395"/>
      <c r="D29" s="395"/>
      <c r="E29" s="396"/>
      <c r="F29" s="193" t="s">
        <v>106</v>
      </c>
      <c r="G29" s="385"/>
      <c r="H29" s="395"/>
      <c r="I29" s="395"/>
      <c r="J29" s="395"/>
      <c r="K29" s="395"/>
      <c r="L29" s="404"/>
      <c r="M29" s="400"/>
      <c r="N29" s="405"/>
      <c r="O29" s="406"/>
      <c r="P29" s="406"/>
      <c r="Q29" s="184">
        <v>168516</v>
      </c>
      <c r="R29" s="185" t="s">
        <v>32</v>
      </c>
      <c r="S29" s="197">
        <v>92</v>
      </c>
      <c r="T29" s="394"/>
      <c r="U29" s="383"/>
      <c r="V29" s="403"/>
      <c r="W29" s="403"/>
    </row>
    <row r="30" spans="1:24" s="30" customFormat="1" ht="137.1" customHeight="1" x14ac:dyDescent="0.2">
      <c r="A30" s="194">
        <v>18</v>
      </c>
      <c r="B30" s="189" t="s">
        <v>50</v>
      </c>
      <c r="C30" s="189" t="s">
        <v>30</v>
      </c>
      <c r="D30" s="189" t="s">
        <v>72</v>
      </c>
      <c r="E30" s="194">
        <v>6207</v>
      </c>
      <c r="F30" s="176" t="s">
        <v>55</v>
      </c>
      <c r="G30" s="173" t="s">
        <v>39</v>
      </c>
      <c r="H30" s="189" t="s">
        <v>43</v>
      </c>
      <c r="I30" s="189" t="s">
        <v>54</v>
      </c>
      <c r="J30" s="189" t="s">
        <v>30</v>
      </c>
      <c r="K30" s="189" t="s">
        <v>54</v>
      </c>
      <c r="L30" s="195">
        <v>33284</v>
      </c>
      <c r="M30" s="180" t="s">
        <v>28</v>
      </c>
      <c r="N30" s="199">
        <v>92817.98</v>
      </c>
      <c r="O30" s="200">
        <v>46048</v>
      </c>
      <c r="P30" s="196">
        <v>46095</v>
      </c>
      <c r="Q30" s="184">
        <f>N30/S30</f>
        <v>92817.98</v>
      </c>
      <c r="R30" s="185" t="s">
        <v>90</v>
      </c>
      <c r="S30" s="197">
        <v>1</v>
      </c>
      <c r="T30" s="187">
        <f t="shared" si="0"/>
        <v>1</v>
      </c>
      <c r="U30" s="188">
        <v>92817.98</v>
      </c>
      <c r="V30" s="198" t="s">
        <v>109</v>
      </c>
      <c r="W30" s="198" t="s">
        <v>110</v>
      </c>
    </row>
    <row r="31" spans="1:24" s="30" customFormat="1" ht="137.1" customHeight="1" x14ac:dyDescent="0.2">
      <c r="A31" s="194">
        <v>19</v>
      </c>
      <c r="B31" s="189" t="s">
        <v>50</v>
      </c>
      <c r="C31" s="189" t="s">
        <v>30</v>
      </c>
      <c r="D31" s="189" t="s">
        <v>73</v>
      </c>
      <c r="E31" s="194">
        <v>6208</v>
      </c>
      <c r="F31" s="176" t="s">
        <v>56</v>
      </c>
      <c r="G31" s="173" t="s">
        <v>39</v>
      </c>
      <c r="H31" s="189" t="s">
        <v>43</v>
      </c>
      <c r="I31" s="189" t="s">
        <v>57</v>
      </c>
      <c r="J31" s="189" t="s">
        <v>30</v>
      </c>
      <c r="K31" s="189" t="s">
        <v>57</v>
      </c>
      <c r="L31" s="195">
        <v>2134</v>
      </c>
      <c r="M31" s="180" t="s">
        <v>28</v>
      </c>
      <c r="N31" s="199">
        <v>2910000</v>
      </c>
      <c r="O31" s="200">
        <v>46276</v>
      </c>
      <c r="P31" s="196">
        <v>46130</v>
      </c>
      <c r="Q31" s="184">
        <f>N31/S31</f>
        <v>727.5</v>
      </c>
      <c r="R31" s="185" t="s">
        <v>29</v>
      </c>
      <c r="S31" s="197">
        <v>4000</v>
      </c>
      <c r="T31" s="187">
        <f t="shared" si="0"/>
        <v>0.53740658762886595</v>
      </c>
      <c r="U31" s="188">
        <v>1563853.17</v>
      </c>
      <c r="V31" s="198" t="s">
        <v>111</v>
      </c>
      <c r="W31" s="198" t="s">
        <v>112</v>
      </c>
    </row>
    <row r="32" spans="1:24" s="30" customFormat="1" ht="137.1" customHeight="1" x14ac:dyDescent="0.2">
      <c r="A32" s="194">
        <v>20</v>
      </c>
      <c r="B32" s="177" t="s">
        <v>50</v>
      </c>
      <c r="C32" s="189" t="s">
        <v>30</v>
      </c>
      <c r="D32" s="189" t="s">
        <v>74</v>
      </c>
      <c r="E32" s="194">
        <v>6209</v>
      </c>
      <c r="F32" s="176" t="s">
        <v>58</v>
      </c>
      <c r="G32" s="173" t="s">
        <v>39</v>
      </c>
      <c r="H32" s="189" t="s">
        <v>43</v>
      </c>
      <c r="I32" s="189" t="s">
        <v>59</v>
      </c>
      <c r="J32" s="189" t="s">
        <v>30</v>
      </c>
      <c r="K32" s="189" t="s">
        <v>59</v>
      </c>
      <c r="L32" s="195">
        <v>73</v>
      </c>
      <c r="M32" s="180" t="s">
        <v>28</v>
      </c>
      <c r="N32" s="199">
        <v>1920000</v>
      </c>
      <c r="O32" s="200">
        <v>46076</v>
      </c>
      <c r="P32" s="196">
        <v>46165</v>
      </c>
      <c r="Q32" s="184">
        <f>N32/S32</f>
        <v>1920000</v>
      </c>
      <c r="R32" s="185" t="s">
        <v>90</v>
      </c>
      <c r="S32" s="197">
        <v>1</v>
      </c>
      <c r="T32" s="187">
        <f t="shared" si="0"/>
        <v>0.68550754166666661</v>
      </c>
      <c r="U32" s="188">
        <v>1316174.48</v>
      </c>
      <c r="V32" s="198" t="s">
        <v>113</v>
      </c>
      <c r="W32" s="198" t="s">
        <v>114</v>
      </c>
    </row>
    <row r="33" spans="1:23" s="30" customFormat="1" ht="137.1" customHeight="1" x14ac:dyDescent="0.2">
      <c r="A33" s="194">
        <v>21</v>
      </c>
      <c r="B33" s="177" t="s">
        <v>50</v>
      </c>
      <c r="C33" s="189" t="s">
        <v>30</v>
      </c>
      <c r="D33" s="189" t="s">
        <v>75</v>
      </c>
      <c r="E33" s="194">
        <v>6210</v>
      </c>
      <c r="F33" s="176" t="s">
        <v>60</v>
      </c>
      <c r="G33" s="173" t="s">
        <v>39</v>
      </c>
      <c r="H33" s="189" t="s">
        <v>40</v>
      </c>
      <c r="I33" s="189" t="s">
        <v>59</v>
      </c>
      <c r="J33" s="189" t="s">
        <v>30</v>
      </c>
      <c r="K33" s="189" t="s">
        <v>59</v>
      </c>
      <c r="L33" s="195">
        <v>33284</v>
      </c>
      <c r="M33" s="180" t="s">
        <v>28</v>
      </c>
      <c r="N33" s="199">
        <v>895095.34</v>
      </c>
      <c r="O33" s="200">
        <v>46069</v>
      </c>
      <c r="P33" s="196">
        <v>46095</v>
      </c>
      <c r="Q33" s="184">
        <f>N33/S33</f>
        <v>895095.34</v>
      </c>
      <c r="R33" s="185" t="s">
        <v>90</v>
      </c>
      <c r="S33" s="197">
        <v>1</v>
      </c>
      <c r="T33" s="187">
        <f t="shared" si="0"/>
        <v>1</v>
      </c>
      <c r="U33" s="188">
        <v>895095.34</v>
      </c>
      <c r="V33" s="198" t="s">
        <v>115</v>
      </c>
      <c r="W33" s="198" t="s">
        <v>116</v>
      </c>
    </row>
    <row r="34" spans="1:23" s="30" customFormat="1" ht="137.1" customHeight="1" x14ac:dyDescent="0.2">
      <c r="A34" s="194">
        <v>22</v>
      </c>
      <c r="B34" s="395" t="s">
        <v>50</v>
      </c>
      <c r="C34" s="395" t="s">
        <v>30</v>
      </c>
      <c r="D34" s="395" t="s">
        <v>76</v>
      </c>
      <c r="E34" s="396">
        <v>6211</v>
      </c>
      <c r="F34" s="176" t="s">
        <v>119</v>
      </c>
      <c r="G34" s="385" t="s">
        <v>39</v>
      </c>
      <c r="H34" s="395" t="s">
        <v>66</v>
      </c>
      <c r="I34" s="395" t="s">
        <v>31</v>
      </c>
      <c r="J34" s="395" t="s">
        <v>30</v>
      </c>
      <c r="K34" s="395" t="s">
        <v>31</v>
      </c>
      <c r="L34" s="404">
        <v>1748</v>
      </c>
      <c r="M34" s="400" t="s">
        <v>28</v>
      </c>
      <c r="N34" s="405">
        <v>1577859.31</v>
      </c>
      <c r="O34" s="406">
        <v>46077</v>
      </c>
      <c r="P34" s="406">
        <v>46130</v>
      </c>
      <c r="Q34" s="184">
        <v>761246.02</v>
      </c>
      <c r="R34" s="185" t="s">
        <v>29</v>
      </c>
      <c r="S34" s="197">
        <v>609.6</v>
      </c>
      <c r="T34" s="394">
        <f t="shared" si="0"/>
        <v>0.99866208603858353</v>
      </c>
      <c r="U34" s="383">
        <v>1575748.27</v>
      </c>
      <c r="V34" s="403" t="s">
        <v>121</v>
      </c>
      <c r="W34" s="403" t="s">
        <v>122</v>
      </c>
    </row>
    <row r="35" spans="1:23" s="30" customFormat="1" ht="45" customHeight="1" x14ac:dyDescent="0.2">
      <c r="A35" s="194">
        <v>23</v>
      </c>
      <c r="B35" s="395"/>
      <c r="C35" s="395"/>
      <c r="D35" s="395"/>
      <c r="E35" s="396"/>
      <c r="F35" s="176" t="s">
        <v>117</v>
      </c>
      <c r="G35" s="385"/>
      <c r="H35" s="395"/>
      <c r="I35" s="395"/>
      <c r="J35" s="395"/>
      <c r="K35" s="395"/>
      <c r="L35" s="404"/>
      <c r="M35" s="400"/>
      <c r="N35" s="405"/>
      <c r="O35" s="406"/>
      <c r="P35" s="406"/>
      <c r="Q35" s="184">
        <v>377340.29</v>
      </c>
      <c r="R35" s="185" t="s">
        <v>32</v>
      </c>
      <c r="S35" s="197">
        <v>212</v>
      </c>
      <c r="T35" s="394"/>
      <c r="U35" s="383"/>
      <c r="V35" s="403"/>
      <c r="W35" s="403"/>
    </row>
    <row r="36" spans="1:23" s="30" customFormat="1" ht="45" customHeight="1" x14ac:dyDescent="0.2">
      <c r="A36" s="194">
        <v>24</v>
      </c>
      <c r="B36" s="395"/>
      <c r="C36" s="395"/>
      <c r="D36" s="395"/>
      <c r="E36" s="396"/>
      <c r="F36" s="193" t="s">
        <v>118</v>
      </c>
      <c r="G36" s="385"/>
      <c r="H36" s="395"/>
      <c r="I36" s="395"/>
      <c r="J36" s="395"/>
      <c r="K36" s="395"/>
      <c r="L36" s="404"/>
      <c r="M36" s="400"/>
      <c r="N36" s="405"/>
      <c r="O36" s="406"/>
      <c r="P36" s="406"/>
      <c r="Q36" s="184">
        <v>300256.98</v>
      </c>
      <c r="R36" s="185" t="s">
        <v>29</v>
      </c>
      <c r="S36" s="197">
        <v>340.86</v>
      </c>
      <c r="T36" s="394"/>
      <c r="U36" s="383"/>
      <c r="V36" s="403"/>
      <c r="W36" s="403"/>
    </row>
    <row r="37" spans="1:23" s="30" customFormat="1" ht="45" customHeight="1" x14ac:dyDescent="0.2">
      <c r="A37" s="194">
        <v>25</v>
      </c>
      <c r="B37" s="395"/>
      <c r="C37" s="395"/>
      <c r="D37" s="395"/>
      <c r="E37" s="396"/>
      <c r="F37" s="193" t="s">
        <v>120</v>
      </c>
      <c r="G37" s="385"/>
      <c r="H37" s="395"/>
      <c r="I37" s="395"/>
      <c r="J37" s="395"/>
      <c r="K37" s="395"/>
      <c r="L37" s="404"/>
      <c r="M37" s="400"/>
      <c r="N37" s="405"/>
      <c r="O37" s="406"/>
      <c r="P37" s="406"/>
      <c r="Q37" s="184">
        <v>139016.01999999999</v>
      </c>
      <c r="R37" s="185" t="s">
        <v>32</v>
      </c>
      <c r="S37" s="197">
        <v>207.16</v>
      </c>
      <c r="T37" s="394"/>
      <c r="U37" s="383"/>
      <c r="V37" s="403"/>
      <c r="W37" s="403"/>
    </row>
    <row r="38" spans="1:23" s="30" customFormat="1" ht="137.1" customHeight="1" x14ac:dyDescent="0.2">
      <c r="A38" s="194">
        <v>26</v>
      </c>
      <c r="B38" s="189" t="s">
        <v>50</v>
      </c>
      <c r="C38" s="189" t="s">
        <v>30</v>
      </c>
      <c r="D38" s="189" t="s">
        <v>77</v>
      </c>
      <c r="E38" s="194">
        <v>6212</v>
      </c>
      <c r="F38" s="176" t="s">
        <v>61</v>
      </c>
      <c r="G38" s="173" t="s">
        <v>39</v>
      </c>
      <c r="H38" s="189" t="s">
        <v>67</v>
      </c>
      <c r="I38" s="189" t="s">
        <v>62</v>
      </c>
      <c r="J38" s="189" t="s">
        <v>30</v>
      </c>
      <c r="K38" s="189" t="s">
        <v>62</v>
      </c>
      <c r="L38" s="195">
        <v>64806</v>
      </c>
      <c r="M38" s="180" t="s">
        <v>28</v>
      </c>
      <c r="N38" s="199">
        <v>125000</v>
      </c>
      <c r="O38" s="200">
        <v>46076</v>
      </c>
      <c r="P38" s="196">
        <v>46387</v>
      </c>
      <c r="Q38" s="184">
        <f>N38/S38</f>
        <v>250</v>
      </c>
      <c r="R38" s="185" t="s">
        <v>29</v>
      </c>
      <c r="S38" s="197">
        <v>500</v>
      </c>
      <c r="T38" s="187">
        <f t="shared" si="0"/>
        <v>0.91756000000000004</v>
      </c>
      <c r="U38" s="188">
        <v>114695</v>
      </c>
      <c r="V38" s="198" t="s">
        <v>127</v>
      </c>
      <c r="W38" s="198" t="s">
        <v>128</v>
      </c>
    </row>
    <row r="39" spans="1:23" s="30" customFormat="1" ht="137.1" customHeight="1" x14ac:dyDescent="0.2">
      <c r="A39" s="194">
        <v>27</v>
      </c>
      <c r="B39" s="189" t="s">
        <v>50</v>
      </c>
      <c r="C39" s="395" t="s">
        <v>30</v>
      </c>
      <c r="D39" s="395" t="s">
        <v>78</v>
      </c>
      <c r="E39" s="396">
        <v>6213</v>
      </c>
      <c r="F39" s="176" t="s">
        <v>123</v>
      </c>
      <c r="G39" s="385" t="s">
        <v>39</v>
      </c>
      <c r="H39" s="395" t="s">
        <v>66</v>
      </c>
      <c r="I39" s="395" t="s">
        <v>31</v>
      </c>
      <c r="J39" s="395" t="s">
        <v>30</v>
      </c>
      <c r="K39" s="395" t="s">
        <v>31</v>
      </c>
      <c r="L39" s="404">
        <v>1557</v>
      </c>
      <c r="M39" s="400" t="s">
        <v>28</v>
      </c>
      <c r="N39" s="405">
        <v>1441188</v>
      </c>
      <c r="O39" s="407">
        <v>46077</v>
      </c>
      <c r="P39" s="406">
        <v>46137</v>
      </c>
      <c r="Q39" s="184">
        <v>590940</v>
      </c>
      <c r="R39" s="185" t="s">
        <v>29</v>
      </c>
      <c r="S39" s="197">
        <v>1125.4000000000001</v>
      </c>
      <c r="T39" s="394">
        <f t="shared" si="0"/>
        <v>0.44038893607218488</v>
      </c>
      <c r="U39" s="383">
        <v>634683.25</v>
      </c>
      <c r="V39" s="403" t="s">
        <v>125</v>
      </c>
      <c r="W39" s="403" t="s">
        <v>126</v>
      </c>
    </row>
    <row r="40" spans="1:23" s="30" customFormat="1" ht="137.1" customHeight="1" x14ac:dyDescent="0.2">
      <c r="A40" s="194">
        <v>28</v>
      </c>
      <c r="B40" s="189"/>
      <c r="C40" s="395"/>
      <c r="D40" s="395"/>
      <c r="E40" s="396"/>
      <c r="F40" s="176" t="s">
        <v>124</v>
      </c>
      <c r="G40" s="385"/>
      <c r="H40" s="395"/>
      <c r="I40" s="395"/>
      <c r="J40" s="395"/>
      <c r="K40" s="395"/>
      <c r="L40" s="404"/>
      <c r="M40" s="400"/>
      <c r="N40" s="405"/>
      <c r="O40" s="405"/>
      <c r="P40" s="406"/>
      <c r="Q40" s="184">
        <v>850248</v>
      </c>
      <c r="R40" s="185" t="s">
        <v>29</v>
      </c>
      <c r="S40" s="197">
        <v>504</v>
      </c>
      <c r="T40" s="394"/>
      <c r="U40" s="383"/>
      <c r="V40" s="403"/>
      <c r="W40" s="403"/>
    </row>
    <row r="41" spans="1:23" s="30" customFormat="1" ht="208.5" customHeight="1" x14ac:dyDescent="0.2">
      <c r="A41" s="194">
        <v>29</v>
      </c>
      <c r="B41" s="395" t="s">
        <v>50</v>
      </c>
      <c r="C41" s="395" t="s">
        <v>30</v>
      </c>
      <c r="D41" s="395" t="s">
        <v>79</v>
      </c>
      <c r="E41" s="396">
        <v>6214</v>
      </c>
      <c r="F41" s="176" t="s">
        <v>129</v>
      </c>
      <c r="G41" s="385" t="s">
        <v>39</v>
      </c>
      <c r="H41" s="395" t="s">
        <v>66</v>
      </c>
      <c r="I41" s="395" t="s">
        <v>31</v>
      </c>
      <c r="J41" s="395" t="s">
        <v>30</v>
      </c>
      <c r="K41" s="395" t="s">
        <v>31</v>
      </c>
      <c r="L41" s="404">
        <v>1557</v>
      </c>
      <c r="M41" s="400" t="s">
        <v>28</v>
      </c>
      <c r="N41" s="405">
        <v>642762.6</v>
      </c>
      <c r="O41" s="406">
        <v>46077</v>
      </c>
      <c r="P41" s="406">
        <v>46102</v>
      </c>
      <c r="Q41" s="391">
        <f>N41/S41</f>
        <v>1258.8378378378377</v>
      </c>
      <c r="R41" s="393" t="s">
        <v>29</v>
      </c>
      <c r="S41" s="197">
        <v>510.6</v>
      </c>
      <c r="T41" s="394">
        <f t="shared" si="0"/>
        <v>0.30007200170016113</v>
      </c>
      <c r="U41" s="383">
        <v>192875.06</v>
      </c>
      <c r="V41" s="403" t="s">
        <v>130</v>
      </c>
      <c r="W41" s="403" t="s">
        <v>131</v>
      </c>
    </row>
    <row r="42" spans="1:23" s="30" customFormat="1" ht="137.1" customHeight="1" x14ac:dyDescent="0.2">
      <c r="A42" s="194">
        <v>30</v>
      </c>
      <c r="B42" s="395"/>
      <c r="C42" s="395"/>
      <c r="D42" s="395"/>
      <c r="E42" s="396"/>
      <c r="F42" s="193" t="s">
        <v>92</v>
      </c>
      <c r="G42" s="385"/>
      <c r="H42" s="395"/>
      <c r="I42" s="395"/>
      <c r="J42" s="395"/>
      <c r="K42" s="395"/>
      <c r="L42" s="404"/>
      <c r="M42" s="400"/>
      <c r="N42" s="405"/>
      <c r="O42" s="406"/>
      <c r="P42" s="406"/>
      <c r="Q42" s="391"/>
      <c r="R42" s="393"/>
      <c r="S42" s="197">
        <v>220.8</v>
      </c>
      <c r="T42" s="394"/>
      <c r="U42" s="383"/>
      <c r="V42" s="403"/>
      <c r="W42" s="403"/>
    </row>
    <row r="43" spans="1:23" s="30" customFormat="1" ht="166.5" customHeight="1" x14ac:dyDescent="0.2">
      <c r="A43" s="194">
        <v>31</v>
      </c>
      <c r="B43" s="395" t="s">
        <v>50</v>
      </c>
      <c r="C43" s="395" t="s">
        <v>30</v>
      </c>
      <c r="D43" s="395" t="s">
        <v>80</v>
      </c>
      <c r="E43" s="396">
        <v>6215</v>
      </c>
      <c r="F43" s="176" t="s">
        <v>132</v>
      </c>
      <c r="G43" s="385" t="s">
        <v>39</v>
      </c>
      <c r="H43" s="395" t="s">
        <v>43</v>
      </c>
      <c r="I43" s="395" t="s">
        <v>31</v>
      </c>
      <c r="J43" s="395" t="s">
        <v>30</v>
      </c>
      <c r="K43" s="395" t="s">
        <v>31</v>
      </c>
      <c r="L43" s="404">
        <v>39548</v>
      </c>
      <c r="M43" s="400" t="s">
        <v>28</v>
      </c>
      <c r="N43" s="405">
        <v>6323388.6900000004</v>
      </c>
      <c r="O43" s="406">
        <v>46062</v>
      </c>
      <c r="P43" s="406">
        <v>46109</v>
      </c>
      <c r="Q43" s="184">
        <v>4763128.3600000003</v>
      </c>
      <c r="R43" s="185" t="s">
        <v>29</v>
      </c>
      <c r="S43" s="197">
        <v>2193.71</v>
      </c>
      <c r="T43" s="394">
        <f t="shared" si="0"/>
        <v>0.98081084590104484</v>
      </c>
      <c r="U43" s="383">
        <v>6202048.21</v>
      </c>
      <c r="V43" s="403" t="s">
        <v>134</v>
      </c>
      <c r="W43" s="403" t="s">
        <v>135</v>
      </c>
    </row>
    <row r="44" spans="1:23" s="30" customFormat="1" ht="56.25" customHeight="1" x14ac:dyDescent="0.2">
      <c r="A44" s="194">
        <v>32</v>
      </c>
      <c r="B44" s="395"/>
      <c r="C44" s="395"/>
      <c r="D44" s="395"/>
      <c r="E44" s="396"/>
      <c r="F44" s="193" t="s">
        <v>133</v>
      </c>
      <c r="G44" s="385"/>
      <c r="H44" s="395"/>
      <c r="I44" s="395"/>
      <c r="J44" s="395"/>
      <c r="K44" s="395"/>
      <c r="L44" s="404"/>
      <c r="M44" s="400"/>
      <c r="N44" s="405"/>
      <c r="O44" s="406"/>
      <c r="P44" s="406"/>
      <c r="Q44" s="184">
        <v>805882.07</v>
      </c>
      <c r="R44" s="185" t="s">
        <v>29</v>
      </c>
      <c r="S44" s="197">
        <v>983.81</v>
      </c>
      <c r="T44" s="394"/>
      <c r="U44" s="383"/>
      <c r="V44" s="403"/>
      <c r="W44" s="403"/>
    </row>
    <row r="45" spans="1:23" s="30" customFormat="1" ht="66.75" customHeight="1" x14ac:dyDescent="0.2">
      <c r="A45" s="194">
        <v>33</v>
      </c>
      <c r="B45" s="395"/>
      <c r="C45" s="395"/>
      <c r="D45" s="395"/>
      <c r="E45" s="396"/>
      <c r="F45" s="193" t="s">
        <v>34</v>
      </c>
      <c r="G45" s="385"/>
      <c r="H45" s="395"/>
      <c r="I45" s="395"/>
      <c r="J45" s="395"/>
      <c r="K45" s="395"/>
      <c r="L45" s="404"/>
      <c r="M45" s="400"/>
      <c r="N45" s="405"/>
      <c r="O45" s="406"/>
      <c r="P45" s="406"/>
      <c r="Q45" s="184">
        <v>530668.17000000004</v>
      </c>
      <c r="R45" s="185" t="s">
        <v>29</v>
      </c>
      <c r="S45" s="197">
        <v>378.83</v>
      </c>
      <c r="T45" s="394"/>
      <c r="U45" s="383"/>
      <c r="V45" s="403"/>
      <c r="W45" s="403"/>
    </row>
    <row r="46" spans="1:23" s="30" customFormat="1" ht="66.75" customHeight="1" x14ac:dyDescent="0.2">
      <c r="A46" s="194">
        <v>34</v>
      </c>
      <c r="B46" s="395"/>
      <c r="C46" s="395"/>
      <c r="D46" s="395"/>
      <c r="E46" s="396"/>
      <c r="F46" s="193" t="s">
        <v>33</v>
      </c>
      <c r="G46" s="385"/>
      <c r="H46" s="395"/>
      <c r="I46" s="395"/>
      <c r="J46" s="395"/>
      <c r="K46" s="395"/>
      <c r="L46" s="404"/>
      <c r="M46" s="400"/>
      <c r="N46" s="405"/>
      <c r="O46" s="406"/>
      <c r="P46" s="406"/>
      <c r="Q46" s="184">
        <v>223710.09</v>
      </c>
      <c r="R46" s="185" t="s">
        <v>32</v>
      </c>
      <c r="S46" s="197">
        <v>395.43</v>
      </c>
      <c r="T46" s="394"/>
      <c r="U46" s="383"/>
      <c r="V46" s="403"/>
      <c r="W46" s="403"/>
    </row>
    <row r="47" spans="1:23" s="30" customFormat="1" ht="137.1" customHeight="1" x14ac:dyDescent="0.2">
      <c r="A47" s="194">
        <v>35</v>
      </c>
      <c r="B47" s="189" t="s">
        <v>50</v>
      </c>
      <c r="C47" s="189" t="s">
        <v>30</v>
      </c>
      <c r="D47" s="189" t="s">
        <v>81</v>
      </c>
      <c r="E47" s="194">
        <v>6216</v>
      </c>
      <c r="F47" s="176" t="s">
        <v>63</v>
      </c>
      <c r="G47" s="173" t="s">
        <v>39</v>
      </c>
      <c r="H47" s="189" t="s">
        <v>43</v>
      </c>
      <c r="I47" s="189" t="s">
        <v>64</v>
      </c>
      <c r="J47" s="189" t="s">
        <v>30</v>
      </c>
      <c r="K47" s="189" t="s">
        <v>64</v>
      </c>
      <c r="L47" s="195">
        <v>6470</v>
      </c>
      <c r="M47" s="180" t="s">
        <v>28</v>
      </c>
      <c r="N47" s="199">
        <v>125072.64</v>
      </c>
      <c r="O47" s="200">
        <v>46069</v>
      </c>
      <c r="P47" s="196">
        <v>46081</v>
      </c>
      <c r="Q47" s="184">
        <v>629.27</v>
      </c>
      <c r="R47" s="185" t="s">
        <v>29</v>
      </c>
      <c r="S47" s="197">
        <v>1</v>
      </c>
      <c r="T47" s="187">
        <f t="shared" si="0"/>
        <v>1</v>
      </c>
      <c r="U47" s="199">
        <v>125072.64</v>
      </c>
      <c r="V47" s="198" t="s">
        <v>136</v>
      </c>
      <c r="W47" s="198" t="s">
        <v>137</v>
      </c>
    </row>
    <row r="48" spans="1:23" s="30" customFormat="1" ht="200.25" customHeight="1" x14ac:dyDescent="0.2">
      <c r="A48" s="194">
        <v>36</v>
      </c>
      <c r="B48" s="395" t="s">
        <v>50</v>
      </c>
      <c r="C48" s="395" t="s">
        <v>30</v>
      </c>
      <c r="D48" s="395" t="s">
        <v>83</v>
      </c>
      <c r="E48" s="396">
        <v>6218</v>
      </c>
      <c r="F48" s="176" t="s">
        <v>84</v>
      </c>
      <c r="G48" s="385" t="s">
        <v>85</v>
      </c>
      <c r="H48" s="395" t="s">
        <v>43</v>
      </c>
      <c r="I48" s="395" t="s">
        <v>31</v>
      </c>
      <c r="J48" s="395" t="s">
        <v>30</v>
      </c>
      <c r="K48" s="395" t="s">
        <v>31</v>
      </c>
      <c r="L48" s="404">
        <v>330</v>
      </c>
      <c r="M48" s="400" t="s">
        <v>28</v>
      </c>
      <c r="N48" s="405">
        <v>5777307.4100000001</v>
      </c>
      <c r="O48" s="406">
        <v>46069</v>
      </c>
      <c r="P48" s="406">
        <v>46130</v>
      </c>
      <c r="Q48" s="191">
        <v>3617653.99</v>
      </c>
      <c r="R48" s="185" t="s">
        <v>29</v>
      </c>
      <c r="S48" s="197">
        <v>1890</v>
      </c>
      <c r="T48" s="394">
        <f t="shared" si="0"/>
        <v>0.97868611945646844</v>
      </c>
      <c r="U48" s="383">
        <v>5654170.5700000003</v>
      </c>
      <c r="V48" s="403" t="s">
        <v>86</v>
      </c>
      <c r="W48" s="403" t="s">
        <v>87</v>
      </c>
    </row>
    <row r="49" spans="1:23" ht="38.25" customHeight="1" x14ac:dyDescent="0.25">
      <c r="A49" s="201">
        <v>37</v>
      </c>
      <c r="B49" s="395"/>
      <c r="C49" s="395"/>
      <c r="D49" s="395"/>
      <c r="E49" s="396"/>
      <c r="F49" s="202" t="s">
        <v>48</v>
      </c>
      <c r="G49" s="385"/>
      <c r="H49" s="395"/>
      <c r="I49" s="395"/>
      <c r="J49" s="395"/>
      <c r="K49" s="395"/>
      <c r="L49" s="404"/>
      <c r="M49" s="400"/>
      <c r="N49" s="405"/>
      <c r="O49" s="406"/>
      <c r="P49" s="406"/>
      <c r="Q49" s="191">
        <v>756432.31</v>
      </c>
      <c r="R49" s="185" t="s">
        <v>29</v>
      </c>
      <c r="S49" s="197">
        <v>919</v>
      </c>
      <c r="T49" s="394"/>
      <c r="U49" s="383"/>
      <c r="V49" s="403"/>
      <c r="W49" s="403"/>
    </row>
    <row r="50" spans="1:23" ht="36.75" customHeight="1" x14ac:dyDescent="0.25">
      <c r="A50" s="201">
        <v>38</v>
      </c>
      <c r="B50" s="395"/>
      <c r="C50" s="395"/>
      <c r="D50" s="395"/>
      <c r="E50" s="396"/>
      <c r="F50" s="202" t="s">
        <v>34</v>
      </c>
      <c r="G50" s="385"/>
      <c r="H50" s="395"/>
      <c r="I50" s="395"/>
      <c r="J50" s="395"/>
      <c r="K50" s="395"/>
      <c r="L50" s="404"/>
      <c r="M50" s="400"/>
      <c r="N50" s="405"/>
      <c r="O50" s="406"/>
      <c r="P50" s="406"/>
      <c r="Q50" s="191">
        <v>769720.4</v>
      </c>
      <c r="R50" s="185" t="s">
        <v>32</v>
      </c>
      <c r="S50" s="197">
        <v>552.08000000000004</v>
      </c>
      <c r="T50" s="394"/>
      <c r="U50" s="383"/>
      <c r="V50" s="403"/>
      <c r="W50" s="403"/>
    </row>
    <row r="51" spans="1:23" ht="36.75" customHeight="1" x14ac:dyDescent="0.25">
      <c r="A51" s="201">
        <v>39</v>
      </c>
      <c r="B51" s="395"/>
      <c r="C51" s="395"/>
      <c r="D51" s="395"/>
      <c r="E51" s="396"/>
      <c r="F51" s="202" t="s">
        <v>89</v>
      </c>
      <c r="G51" s="385"/>
      <c r="H51" s="395"/>
      <c r="I51" s="395"/>
      <c r="J51" s="395"/>
      <c r="K51" s="395"/>
      <c r="L51" s="404"/>
      <c r="M51" s="400"/>
      <c r="N51" s="405"/>
      <c r="O51" s="406"/>
      <c r="P51" s="406"/>
      <c r="Q51" s="191">
        <v>286485.23</v>
      </c>
      <c r="R51" s="185" t="s">
        <v>90</v>
      </c>
      <c r="S51" s="197">
        <v>1</v>
      </c>
      <c r="T51" s="394"/>
      <c r="U51" s="383"/>
      <c r="V51" s="403"/>
      <c r="W51" s="403"/>
    </row>
    <row r="52" spans="1:23" ht="45.75" customHeight="1" x14ac:dyDescent="0.25">
      <c r="A52" s="201">
        <v>40</v>
      </c>
      <c r="B52" s="395"/>
      <c r="C52" s="395"/>
      <c r="D52" s="395"/>
      <c r="E52" s="396"/>
      <c r="F52" s="202" t="s">
        <v>33</v>
      </c>
      <c r="G52" s="385"/>
      <c r="H52" s="395"/>
      <c r="I52" s="395"/>
      <c r="J52" s="395"/>
      <c r="K52" s="395"/>
      <c r="L52" s="404"/>
      <c r="M52" s="400"/>
      <c r="N52" s="405"/>
      <c r="O52" s="406"/>
      <c r="P52" s="406"/>
      <c r="Q52" s="191">
        <v>347015.48</v>
      </c>
      <c r="R52" s="185" t="s">
        <v>29</v>
      </c>
      <c r="S52" s="197">
        <v>460.65</v>
      </c>
      <c r="T52" s="394"/>
      <c r="U52" s="383"/>
      <c r="V52" s="403"/>
      <c r="W52" s="403"/>
    </row>
    <row r="53" spans="1:23" ht="150" customHeight="1" x14ac:dyDescent="0.25">
      <c r="A53" s="194">
        <v>41</v>
      </c>
      <c r="B53" s="194" t="s">
        <v>148</v>
      </c>
      <c r="C53" s="189" t="s">
        <v>159</v>
      </c>
      <c r="D53" s="189" t="s">
        <v>161</v>
      </c>
      <c r="E53" s="194">
        <v>6401</v>
      </c>
      <c r="F53" s="176" t="s">
        <v>160</v>
      </c>
      <c r="G53" s="203" t="s">
        <v>162</v>
      </c>
      <c r="H53" s="203" t="s">
        <v>67</v>
      </c>
      <c r="I53" s="189" t="s">
        <v>163</v>
      </c>
      <c r="J53" s="189" t="s">
        <v>159</v>
      </c>
      <c r="K53" s="189" t="s">
        <v>163</v>
      </c>
      <c r="L53" s="195">
        <v>64806</v>
      </c>
      <c r="M53" s="180" t="s">
        <v>28</v>
      </c>
      <c r="N53" s="199">
        <v>3074000</v>
      </c>
      <c r="O53" s="200">
        <v>46062</v>
      </c>
      <c r="P53" s="196">
        <v>46089</v>
      </c>
      <c r="Q53" s="184">
        <f>N53/S53</f>
        <v>3074000</v>
      </c>
      <c r="R53" s="185" t="s">
        <v>90</v>
      </c>
      <c r="S53" s="197">
        <v>1</v>
      </c>
      <c r="T53" s="187">
        <f>U53*100%/N53</f>
        <v>1</v>
      </c>
      <c r="U53" s="188">
        <v>3074000</v>
      </c>
      <c r="V53" s="198" t="s">
        <v>164</v>
      </c>
      <c r="W53" s="198" t="s">
        <v>165</v>
      </c>
    </row>
    <row r="54" spans="1:23" ht="66" customHeight="1" x14ac:dyDescent="0.25">
      <c r="A54" s="408" t="s">
        <v>143</v>
      </c>
      <c r="B54" s="408"/>
      <c r="C54" s="408"/>
      <c r="D54" s="408"/>
      <c r="E54" s="408"/>
      <c r="F54" s="408"/>
      <c r="G54" s="408"/>
      <c r="H54" s="408"/>
      <c r="I54" s="408"/>
      <c r="J54" s="408"/>
      <c r="K54" s="408"/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  <c r="W54" s="408"/>
    </row>
    <row r="55" spans="1:23" s="95" customFormat="1" ht="115.5" customHeight="1" x14ac:dyDescent="0.3">
      <c r="A55" s="194">
        <v>42</v>
      </c>
      <c r="B55" s="194" t="s">
        <v>148</v>
      </c>
      <c r="C55" s="189" t="s">
        <v>30</v>
      </c>
      <c r="D55" s="189" t="s">
        <v>144</v>
      </c>
      <c r="E55" s="194">
        <v>6219</v>
      </c>
      <c r="F55" s="176" t="s">
        <v>140</v>
      </c>
      <c r="G55" s="173" t="s">
        <v>39</v>
      </c>
      <c r="H55" s="203" t="s">
        <v>43</v>
      </c>
      <c r="I55" s="189" t="s">
        <v>31</v>
      </c>
      <c r="J55" s="189" t="s">
        <v>30</v>
      </c>
      <c r="K55" s="189" t="s">
        <v>31</v>
      </c>
      <c r="L55" s="195">
        <v>6470</v>
      </c>
      <c r="M55" s="180" t="s">
        <v>28</v>
      </c>
      <c r="N55" s="199">
        <v>211316.96</v>
      </c>
      <c r="O55" s="200">
        <v>46104</v>
      </c>
      <c r="P55" s="196">
        <v>46146</v>
      </c>
      <c r="Q55" s="184">
        <f t="shared" ref="Q55:Q64" si="1">N55/S55</f>
        <v>254.59874698795178</v>
      </c>
      <c r="R55" s="185" t="s">
        <v>29</v>
      </c>
      <c r="S55" s="197">
        <v>830</v>
      </c>
      <c r="T55" s="187">
        <f t="shared" ref="T55:T64" si="2">U55*100%/N55</f>
        <v>1</v>
      </c>
      <c r="U55" s="199">
        <v>211316.96</v>
      </c>
      <c r="V55" s="198" t="s">
        <v>153</v>
      </c>
      <c r="W55" s="198" t="s">
        <v>154</v>
      </c>
    </row>
    <row r="56" spans="1:23" s="95" customFormat="1" ht="115.5" customHeight="1" x14ac:dyDescent="0.3">
      <c r="A56" s="194">
        <v>43</v>
      </c>
      <c r="B56" s="194" t="s">
        <v>148</v>
      </c>
      <c r="C56" s="189" t="s">
        <v>30</v>
      </c>
      <c r="D56" s="189" t="s">
        <v>192</v>
      </c>
      <c r="E56" s="194">
        <v>6220</v>
      </c>
      <c r="F56" s="176" t="s">
        <v>191</v>
      </c>
      <c r="G56" s="173" t="s">
        <v>39</v>
      </c>
      <c r="H56" s="203"/>
      <c r="I56" s="189" t="s">
        <v>31</v>
      </c>
      <c r="J56" s="189" t="s">
        <v>30</v>
      </c>
      <c r="K56" s="189" t="s">
        <v>31</v>
      </c>
      <c r="L56" s="195"/>
      <c r="M56" s="180"/>
      <c r="N56" s="199">
        <v>2519385</v>
      </c>
      <c r="O56" s="200">
        <v>46104</v>
      </c>
      <c r="P56" s="196">
        <v>46200</v>
      </c>
      <c r="Q56" s="184" t="s">
        <v>193</v>
      </c>
      <c r="R56" s="185" t="s">
        <v>193</v>
      </c>
      <c r="S56" s="197">
        <v>830</v>
      </c>
      <c r="T56" s="187">
        <f t="shared" si="2"/>
        <v>0.46438664594732443</v>
      </c>
      <c r="U56" s="188">
        <v>1169968.75</v>
      </c>
      <c r="V56" s="198"/>
      <c r="W56" s="198"/>
    </row>
    <row r="57" spans="1:23" s="95" customFormat="1" ht="271.5" customHeight="1" x14ac:dyDescent="0.3">
      <c r="A57" s="194">
        <v>44</v>
      </c>
      <c r="B57" s="396" t="s">
        <v>148</v>
      </c>
      <c r="C57" s="395" t="s">
        <v>30</v>
      </c>
      <c r="D57" s="395" t="s">
        <v>145</v>
      </c>
      <c r="E57" s="396">
        <v>6121</v>
      </c>
      <c r="F57" s="176" t="s">
        <v>175</v>
      </c>
      <c r="G57" s="409" t="s">
        <v>149</v>
      </c>
      <c r="H57" s="409" t="s">
        <v>43</v>
      </c>
      <c r="I57" s="395" t="s">
        <v>31</v>
      </c>
      <c r="J57" s="395" t="s">
        <v>30</v>
      </c>
      <c r="K57" s="395" t="s">
        <v>31</v>
      </c>
      <c r="L57" s="404">
        <v>348</v>
      </c>
      <c r="M57" s="400" t="s">
        <v>28</v>
      </c>
      <c r="N57" s="199">
        <v>9274247.0199999996</v>
      </c>
      <c r="O57" s="406">
        <v>46104</v>
      </c>
      <c r="P57" s="406">
        <v>46196</v>
      </c>
      <c r="Q57" s="184">
        <f t="shared" si="1"/>
        <v>2103.3377225409927</v>
      </c>
      <c r="R57" s="185" t="s">
        <v>29</v>
      </c>
      <c r="S57" s="197">
        <v>4409.3</v>
      </c>
      <c r="T57" s="394">
        <f>U57*100%/13115456.93</f>
        <v>0.90940779674383787</v>
      </c>
      <c r="U57" s="383">
        <v>11927298.789999999</v>
      </c>
      <c r="V57" s="403" t="s">
        <v>155</v>
      </c>
      <c r="W57" s="403" t="s">
        <v>156</v>
      </c>
    </row>
    <row r="58" spans="1:23" s="95" customFormat="1" ht="34.5" customHeight="1" x14ac:dyDescent="0.3">
      <c r="A58" s="194">
        <v>45</v>
      </c>
      <c r="B58" s="396"/>
      <c r="C58" s="395"/>
      <c r="D58" s="395"/>
      <c r="E58" s="396"/>
      <c r="F58" s="176" t="s">
        <v>34</v>
      </c>
      <c r="G58" s="409"/>
      <c r="H58" s="409"/>
      <c r="I58" s="395"/>
      <c r="J58" s="395"/>
      <c r="K58" s="395"/>
      <c r="L58" s="404"/>
      <c r="M58" s="400"/>
      <c r="N58" s="199">
        <v>1840485.03</v>
      </c>
      <c r="O58" s="406"/>
      <c r="P58" s="406"/>
      <c r="Q58" s="184">
        <f t="shared" si="1"/>
        <v>1925.5158080850351</v>
      </c>
      <c r="R58" s="185" t="s">
        <v>32</v>
      </c>
      <c r="S58" s="197">
        <v>955.84</v>
      </c>
      <c r="T58" s="394"/>
      <c r="U58" s="383"/>
      <c r="V58" s="403"/>
      <c r="W58" s="403"/>
    </row>
    <row r="59" spans="1:23" s="95" customFormat="1" ht="36.75" customHeight="1" x14ac:dyDescent="0.3">
      <c r="A59" s="194">
        <v>46</v>
      </c>
      <c r="B59" s="396"/>
      <c r="C59" s="395"/>
      <c r="D59" s="395"/>
      <c r="E59" s="396"/>
      <c r="F59" s="176" t="s">
        <v>124</v>
      </c>
      <c r="G59" s="409"/>
      <c r="H59" s="409"/>
      <c r="I59" s="395"/>
      <c r="J59" s="395"/>
      <c r="K59" s="395"/>
      <c r="L59" s="404"/>
      <c r="M59" s="400"/>
      <c r="N59" s="199">
        <v>1568883.31</v>
      </c>
      <c r="O59" s="406"/>
      <c r="P59" s="406"/>
      <c r="Q59" s="184">
        <f t="shared" si="1"/>
        <v>1268.5020294307892</v>
      </c>
      <c r="R59" s="185" t="s">
        <v>29</v>
      </c>
      <c r="S59" s="197">
        <v>1236.8</v>
      </c>
      <c r="T59" s="394"/>
      <c r="U59" s="383"/>
      <c r="V59" s="403"/>
      <c r="W59" s="403"/>
    </row>
    <row r="60" spans="1:23" s="95" customFormat="1" ht="57.75" customHeight="1" x14ac:dyDescent="0.3">
      <c r="A60" s="194">
        <v>47</v>
      </c>
      <c r="B60" s="396"/>
      <c r="C60" s="395"/>
      <c r="D60" s="395"/>
      <c r="E60" s="396"/>
      <c r="F60" s="176" t="s">
        <v>33</v>
      </c>
      <c r="G60" s="409"/>
      <c r="H60" s="409"/>
      <c r="I60" s="395"/>
      <c r="J60" s="395"/>
      <c r="K60" s="395"/>
      <c r="L60" s="404"/>
      <c r="M60" s="400"/>
      <c r="N60" s="199">
        <v>431841.57</v>
      </c>
      <c r="O60" s="406"/>
      <c r="P60" s="406"/>
      <c r="Q60" s="184">
        <f t="shared" si="1"/>
        <v>710.18397552913314</v>
      </c>
      <c r="R60" s="185" t="s">
        <v>32</v>
      </c>
      <c r="S60" s="197">
        <v>608.07000000000005</v>
      </c>
      <c r="T60" s="394"/>
      <c r="U60" s="383"/>
      <c r="V60" s="403"/>
      <c r="W60" s="403"/>
    </row>
    <row r="61" spans="1:23" s="95" customFormat="1" ht="81" customHeight="1" x14ac:dyDescent="0.3">
      <c r="A61" s="194">
        <v>48</v>
      </c>
      <c r="B61" s="194" t="s">
        <v>148</v>
      </c>
      <c r="C61" s="189" t="s">
        <v>30</v>
      </c>
      <c r="D61" s="189" t="s">
        <v>146</v>
      </c>
      <c r="E61" s="194">
        <v>6222</v>
      </c>
      <c r="F61" s="176" t="s">
        <v>141</v>
      </c>
      <c r="G61" s="203" t="s">
        <v>150</v>
      </c>
      <c r="H61" s="203" t="s">
        <v>43</v>
      </c>
      <c r="I61" s="189" t="s">
        <v>53</v>
      </c>
      <c r="J61" s="189" t="s">
        <v>30</v>
      </c>
      <c r="K61" s="189" t="s">
        <v>53</v>
      </c>
      <c r="L61" s="195">
        <v>2921</v>
      </c>
      <c r="M61" s="180" t="s">
        <v>28</v>
      </c>
      <c r="N61" s="199">
        <v>1612400</v>
      </c>
      <c r="O61" s="200">
        <v>46104</v>
      </c>
      <c r="P61" s="196">
        <v>46151</v>
      </c>
      <c r="Q61" s="184">
        <f t="shared" si="1"/>
        <v>1612400</v>
      </c>
      <c r="R61" s="185" t="s">
        <v>90</v>
      </c>
      <c r="S61" s="197">
        <v>1</v>
      </c>
      <c r="T61" s="187">
        <f t="shared" si="2"/>
        <v>1</v>
      </c>
      <c r="U61" s="188">
        <v>1612400</v>
      </c>
      <c r="V61" s="198" t="s">
        <v>151</v>
      </c>
      <c r="W61" s="198" t="s">
        <v>152</v>
      </c>
    </row>
    <row r="62" spans="1:23" s="95" customFormat="1" ht="190.5" customHeight="1" x14ac:dyDescent="0.3">
      <c r="A62" s="194">
        <v>49</v>
      </c>
      <c r="B62" s="194" t="s">
        <v>148</v>
      </c>
      <c r="C62" s="189" t="s">
        <v>30</v>
      </c>
      <c r="D62" s="189" t="s">
        <v>147</v>
      </c>
      <c r="E62" s="194">
        <v>6223</v>
      </c>
      <c r="F62" s="176" t="s">
        <v>142</v>
      </c>
      <c r="G62" s="173" t="s">
        <v>39</v>
      </c>
      <c r="H62" s="203" t="s">
        <v>43</v>
      </c>
      <c r="I62" s="189" t="s">
        <v>31</v>
      </c>
      <c r="J62" s="189" t="s">
        <v>30</v>
      </c>
      <c r="K62" s="189" t="s">
        <v>31</v>
      </c>
      <c r="L62" s="195">
        <v>33284</v>
      </c>
      <c r="M62" s="180" t="s">
        <v>28</v>
      </c>
      <c r="N62" s="199">
        <v>93438</v>
      </c>
      <c r="O62" s="200">
        <v>46106</v>
      </c>
      <c r="P62" s="196">
        <v>46113</v>
      </c>
      <c r="Q62" s="184">
        <f t="shared" si="1"/>
        <v>93438</v>
      </c>
      <c r="R62" s="185" t="s">
        <v>90</v>
      </c>
      <c r="S62" s="197">
        <v>1</v>
      </c>
      <c r="T62" s="187">
        <f t="shared" si="2"/>
        <v>1</v>
      </c>
      <c r="U62" s="188">
        <v>93438</v>
      </c>
      <c r="V62" s="198" t="s">
        <v>157</v>
      </c>
      <c r="W62" s="198" t="s">
        <v>158</v>
      </c>
    </row>
    <row r="63" spans="1:23" s="95" customFormat="1" ht="175.5" customHeight="1" x14ac:dyDescent="0.3">
      <c r="A63" s="194">
        <v>50</v>
      </c>
      <c r="B63" s="194" t="s">
        <v>148</v>
      </c>
      <c r="C63" s="189" t="s">
        <v>159</v>
      </c>
      <c r="D63" s="189" t="s">
        <v>166</v>
      </c>
      <c r="E63" s="194">
        <v>6403</v>
      </c>
      <c r="F63" s="176" t="s">
        <v>194</v>
      </c>
      <c r="G63" s="203" t="s">
        <v>88</v>
      </c>
      <c r="H63" s="203" t="s">
        <v>66</v>
      </c>
      <c r="I63" s="189" t="s">
        <v>172</v>
      </c>
      <c r="J63" s="189" t="s">
        <v>159</v>
      </c>
      <c r="K63" s="189" t="s">
        <v>54</v>
      </c>
      <c r="L63" s="195">
        <v>33284</v>
      </c>
      <c r="M63" s="180" t="s">
        <v>28</v>
      </c>
      <c r="N63" s="199">
        <v>2609432.2200000002</v>
      </c>
      <c r="O63" s="200">
        <v>46083</v>
      </c>
      <c r="P63" s="196">
        <v>46095</v>
      </c>
      <c r="Q63" s="184">
        <f t="shared" si="1"/>
        <v>287.77286141548888</v>
      </c>
      <c r="R63" s="185" t="s">
        <v>29</v>
      </c>
      <c r="S63" s="197">
        <v>9067.68</v>
      </c>
      <c r="T63" s="187">
        <f t="shared" si="2"/>
        <v>1</v>
      </c>
      <c r="U63" s="199">
        <v>2609432.2200000002</v>
      </c>
      <c r="V63" s="198" t="s">
        <v>167</v>
      </c>
      <c r="W63" s="198" t="s">
        <v>139</v>
      </c>
    </row>
    <row r="64" spans="1:23" s="95" customFormat="1" ht="160.5" customHeight="1" x14ac:dyDescent="0.3">
      <c r="A64" s="194">
        <v>51</v>
      </c>
      <c r="B64" s="194" t="s">
        <v>148</v>
      </c>
      <c r="C64" s="189" t="s">
        <v>159</v>
      </c>
      <c r="D64" s="189" t="s">
        <v>168</v>
      </c>
      <c r="E64" s="194">
        <v>6404</v>
      </c>
      <c r="F64" s="176" t="s">
        <v>169</v>
      </c>
      <c r="G64" s="203" t="s">
        <v>88</v>
      </c>
      <c r="H64" s="203" t="s">
        <v>66</v>
      </c>
      <c r="I64" s="189" t="s">
        <v>170</v>
      </c>
      <c r="J64" s="189" t="s">
        <v>30</v>
      </c>
      <c r="K64" s="189" t="s">
        <v>171</v>
      </c>
      <c r="L64" s="195">
        <v>246</v>
      </c>
      <c r="M64" s="180" t="s">
        <v>28</v>
      </c>
      <c r="N64" s="199">
        <v>1529729.88</v>
      </c>
      <c r="O64" s="200">
        <v>46104</v>
      </c>
      <c r="P64" s="196">
        <v>46116</v>
      </c>
      <c r="Q64" s="184">
        <f t="shared" si="1"/>
        <v>88.157843082450214</v>
      </c>
      <c r="R64" s="185" t="s">
        <v>29</v>
      </c>
      <c r="S64" s="197">
        <v>17352.169999999998</v>
      </c>
      <c r="T64" s="187">
        <f t="shared" si="2"/>
        <v>1</v>
      </c>
      <c r="U64" s="188">
        <v>1529729.88</v>
      </c>
      <c r="V64" s="198" t="s">
        <v>173</v>
      </c>
      <c r="W64" s="198" t="s">
        <v>174</v>
      </c>
    </row>
    <row r="65" spans="1:23" ht="66" customHeight="1" x14ac:dyDescent="0.25">
      <c r="A65" s="388" t="s">
        <v>177</v>
      </c>
      <c r="B65" s="388"/>
      <c r="C65" s="388"/>
      <c r="D65" s="388"/>
      <c r="E65" s="388"/>
      <c r="F65" s="388"/>
      <c r="G65" s="388"/>
      <c r="H65" s="388"/>
      <c r="I65" s="388"/>
      <c r="J65" s="388"/>
      <c r="K65" s="388"/>
      <c r="L65" s="388"/>
      <c r="M65" s="388"/>
      <c r="N65" s="388"/>
      <c r="O65" s="388"/>
      <c r="P65" s="388"/>
      <c r="Q65" s="388"/>
      <c r="R65" s="388"/>
      <c r="S65" s="388"/>
      <c r="T65" s="388"/>
      <c r="U65" s="388"/>
      <c r="V65" s="388"/>
      <c r="W65" s="388"/>
    </row>
    <row r="66" spans="1:23" s="95" customFormat="1" ht="213.75" customHeight="1" x14ac:dyDescent="0.3">
      <c r="A66" s="194">
        <v>52</v>
      </c>
      <c r="B66" s="194" t="s">
        <v>148</v>
      </c>
      <c r="C66" s="189" t="s">
        <v>30</v>
      </c>
      <c r="D66" s="189" t="s">
        <v>185</v>
      </c>
      <c r="E66" s="194">
        <v>6224</v>
      </c>
      <c r="F66" s="176" t="s">
        <v>178</v>
      </c>
      <c r="G66" s="173" t="s">
        <v>201</v>
      </c>
      <c r="H66" s="203" t="s">
        <v>40</v>
      </c>
      <c r="I66" s="204" t="s">
        <v>31</v>
      </c>
      <c r="J66" s="189" t="s">
        <v>30</v>
      </c>
      <c r="K66" s="204" t="s">
        <v>31</v>
      </c>
      <c r="L66" s="195">
        <v>33284</v>
      </c>
      <c r="M66" s="180" t="s">
        <v>28</v>
      </c>
      <c r="N66" s="205">
        <v>7280984.5499999998</v>
      </c>
      <c r="O66" s="200">
        <v>46113</v>
      </c>
      <c r="P66" s="196">
        <v>46142</v>
      </c>
      <c r="Q66" s="184">
        <f t="shared" ref="Q66" si="3">N66/S66</f>
        <v>8772.2705421686751</v>
      </c>
      <c r="R66" s="185" t="s">
        <v>29</v>
      </c>
      <c r="S66" s="197">
        <v>830</v>
      </c>
      <c r="T66" s="187">
        <f t="shared" ref="T66:T73" si="4">U66*100%/N66</f>
        <v>1</v>
      </c>
      <c r="U66" s="205">
        <v>7280984.5499999998</v>
      </c>
      <c r="V66" s="198" t="s">
        <v>153</v>
      </c>
      <c r="W66" s="198" t="s">
        <v>154</v>
      </c>
    </row>
    <row r="67" spans="1:23" s="95" customFormat="1" ht="84" customHeight="1" x14ac:dyDescent="0.3">
      <c r="A67" s="194">
        <v>53</v>
      </c>
      <c r="B67" s="194" t="s">
        <v>148</v>
      </c>
      <c r="C67" s="189" t="s">
        <v>30</v>
      </c>
      <c r="D67" s="189" t="s">
        <v>180</v>
      </c>
      <c r="E67" s="194">
        <v>6225</v>
      </c>
      <c r="F67" s="176" t="s">
        <v>179</v>
      </c>
      <c r="G67" s="203" t="s">
        <v>150</v>
      </c>
      <c r="H67" s="203" t="s">
        <v>43</v>
      </c>
      <c r="I67" s="204" t="s">
        <v>64</v>
      </c>
      <c r="J67" s="189" t="s">
        <v>30</v>
      </c>
      <c r="K67" s="204" t="s">
        <v>64</v>
      </c>
      <c r="L67" s="195">
        <v>2921</v>
      </c>
      <c r="M67" s="180" t="s">
        <v>28</v>
      </c>
      <c r="N67" s="205">
        <v>210000</v>
      </c>
      <c r="O67" s="200">
        <v>46104</v>
      </c>
      <c r="P67" s="196">
        <v>46151</v>
      </c>
      <c r="Q67" s="184">
        <f>N67/S67</f>
        <v>210000</v>
      </c>
      <c r="R67" s="185" t="s">
        <v>90</v>
      </c>
      <c r="S67" s="197">
        <v>1</v>
      </c>
      <c r="T67" s="187">
        <f t="shared" si="4"/>
        <v>0.57609861904761905</v>
      </c>
      <c r="U67" s="188">
        <v>120980.71</v>
      </c>
      <c r="V67" s="198" t="s">
        <v>151</v>
      </c>
      <c r="W67" s="198" t="s">
        <v>152</v>
      </c>
    </row>
    <row r="68" spans="1:23" s="95" customFormat="1" ht="106.5" customHeight="1" x14ac:dyDescent="0.3">
      <c r="A68" s="194">
        <v>54</v>
      </c>
      <c r="B68" s="194" t="s">
        <v>148</v>
      </c>
      <c r="C68" s="189" t="s">
        <v>30</v>
      </c>
      <c r="D68" s="189" t="s">
        <v>186</v>
      </c>
      <c r="E68" s="194">
        <v>6226</v>
      </c>
      <c r="F68" s="176" t="s">
        <v>181</v>
      </c>
      <c r="G68" s="203" t="s">
        <v>150</v>
      </c>
      <c r="H68" s="203" t="s">
        <v>43</v>
      </c>
      <c r="I68" s="204" t="s">
        <v>31</v>
      </c>
      <c r="J68" s="189" t="s">
        <v>30</v>
      </c>
      <c r="K68" s="204" t="s">
        <v>31</v>
      </c>
      <c r="L68" s="195">
        <v>2921</v>
      </c>
      <c r="M68" s="180" t="s">
        <v>28</v>
      </c>
      <c r="N68" s="205">
        <v>285000</v>
      </c>
      <c r="O68" s="200">
        <v>46104</v>
      </c>
      <c r="P68" s="196">
        <v>46151</v>
      </c>
      <c r="Q68" s="184">
        <f>N68/S68</f>
        <v>285000</v>
      </c>
      <c r="R68" s="185" t="s">
        <v>90</v>
      </c>
      <c r="S68" s="197">
        <v>1</v>
      </c>
      <c r="T68" s="187">
        <f t="shared" si="4"/>
        <v>0.97306129824561394</v>
      </c>
      <c r="U68" s="188">
        <v>277322.46999999997</v>
      </c>
      <c r="V68" s="198" t="s">
        <v>151</v>
      </c>
      <c r="W68" s="198" t="s">
        <v>152</v>
      </c>
    </row>
    <row r="69" spans="1:23" s="95" customFormat="1" ht="106.5" customHeight="1" x14ac:dyDescent="0.3">
      <c r="A69" s="194">
        <v>55</v>
      </c>
      <c r="B69" s="194" t="s">
        <v>148</v>
      </c>
      <c r="C69" s="189" t="s">
        <v>30</v>
      </c>
      <c r="D69" s="189" t="s">
        <v>187</v>
      </c>
      <c r="E69" s="194">
        <v>6227</v>
      </c>
      <c r="F69" s="176" t="s">
        <v>182</v>
      </c>
      <c r="G69" s="203" t="s">
        <v>150</v>
      </c>
      <c r="H69" s="203" t="s">
        <v>43</v>
      </c>
      <c r="I69" s="204" t="s">
        <v>31</v>
      </c>
      <c r="J69" s="189" t="s">
        <v>30</v>
      </c>
      <c r="K69" s="204" t="s">
        <v>31</v>
      </c>
      <c r="L69" s="195">
        <v>2921</v>
      </c>
      <c r="M69" s="180" t="s">
        <v>28</v>
      </c>
      <c r="N69" s="205">
        <v>240143.2</v>
      </c>
      <c r="O69" s="200">
        <v>46104</v>
      </c>
      <c r="P69" s="196">
        <v>46151</v>
      </c>
      <c r="Q69" s="184">
        <f>N69/S69</f>
        <v>240143.2</v>
      </c>
      <c r="R69" s="185" t="s">
        <v>90</v>
      </c>
      <c r="S69" s="197">
        <v>1</v>
      </c>
      <c r="T69" s="187">
        <f t="shared" si="4"/>
        <v>1</v>
      </c>
      <c r="U69" s="188">
        <v>240143.2</v>
      </c>
      <c r="V69" s="198" t="s">
        <v>151</v>
      </c>
      <c r="W69" s="198" t="s">
        <v>152</v>
      </c>
    </row>
    <row r="70" spans="1:23" s="95" customFormat="1" ht="129.75" customHeight="1" x14ac:dyDescent="0.3">
      <c r="A70" s="194">
        <v>56</v>
      </c>
      <c r="B70" s="194" t="s">
        <v>148</v>
      </c>
      <c r="C70" s="189" t="s">
        <v>30</v>
      </c>
      <c r="D70" s="189" t="s">
        <v>188</v>
      </c>
      <c r="E70" s="194">
        <v>6404</v>
      </c>
      <c r="F70" s="176" t="s">
        <v>169</v>
      </c>
      <c r="G70" s="203" t="s">
        <v>199</v>
      </c>
      <c r="H70" s="203" t="s">
        <v>66</v>
      </c>
      <c r="I70" s="204" t="s">
        <v>171</v>
      </c>
      <c r="J70" s="189" t="s">
        <v>30</v>
      </c>
      <c r="K70" s="204" t="s">
        <v>171</v>
      </c>
      <c r="L70" s="195">
        <v>246</v>
      </c>
      <c r="M70" s="180" t="s">
        <v>28</v>
      </c>
      <c r="N70" s="205">
        <v>2374613.38</v>
      </c>
      <c r="O70" s="200">
        <v>46104</v>
      </c>
      <c r="P70" s="196">
        <v>46116</v>
      </c>
      <c r="Q70" s="184">
        <f>N70/S70</f>
        <v>136.84820861021993</v>
      </c>
      <c r="R70" s="185" t="s">
        <v>29</v>
      </c>
      <c r="S70" s="197">
        <v>17352.169999999998</v>
      </c>
      <c r="T70" s="187">
        <f t="shared" si="4"/>
        <v>0.94362467965206198</v>
      </c>
      <c r="U70" s="188">
        <v>2240743.79</v>
      </c>
      <c r="V70" s="198" t="s">
        <v>173</v>
      </c>
      <c r="W70" s="198" t="s">
        <v>174</v>
      </c>
    </row>
    <row r="71" spans="1:23" s="95" customFormat="1" ht="134.25" customHeight="1" x14ac:dyDescent="0.3">
      <c r="A71" s="194">
        <v>57</v>
      </c>
      <c r="B71" s="194" t="s">
        <v>148</v>
      </c>
      <c r="C71" s="190" t="s">
        <v>159</v>
      </c>
      <c r="D71" s="189" t="s">
        <v>195</v>
      </c>
      <c r="E71" s="194">
        <v>6405</v>
      </c>
      <c r="F71" s="206" t="s">
        <v>200</v>
      </c>
      <c r="G71" s="207" t="s">
        <v>196</v>
      </c>
      <c r="H71" s="203" t="s">
        <v>66</v>
      </c>
      <c r="I71" s="208" t="s">
        <v>31</v>
      </c>
      <c r="J71" s="189" t="s">
        <v>159</v>
      </c>
      <c r="K71" s="208" t="s">
        <v>31</v>
      </c>
      <c r="L71" s="195">
        <v>252</v>
      </c>
      <c r="M71" s="209" t="s">
        <v>28</v>
      </c>
      <c r="N71" s="205">
        <v>1260837.18</v>
      </c>
      <c r="O71" s="200">
        <v>46113</v>
      </c>
      <c r="P71" s="200">
        <v>46158</v>
      </c>
      <c r="Q71" s="184">
        <f t="shared" ref="Q71:Q72" si="5">N71/S71</f>
        <v>1038.0336395969175</v>
      </c>
      <c r="R71" s="185" t="s">
        <v>29</v>
      </c>
      <c r="S71" s="197">
        <v>1214.6400000000001</v>
      </c>
      <c r="T71" s="210">
        <f>U71*100%/3575742.24</f>
        <v>0.35260852023830441</v>
      </c>
      <c r="U71" s="205">
        <v>1260837.18</v>
      </c>
      <c r="V71" s="212" t="s">
        <v>198</v>
      </c>
      <c r="W71" s="212" t="s">
        <v>197</v>
      </c>
    </row>
    <row r="72" spans="1:23" s="95" customFormat="1" ht="175.5" customHeight="1" x14ac:dyDescent="0.3">
      <c r="A72" s="194">
        <v>58</v>
      </c>
      <c r="B72" s="194" t="s">
        <v>148</v>
      </c>
      <c r="C72" s="189" t="s">
        <v>30</v>
      </c>
      <c r="D72" s="189" t="s">
        <v>189</v>
      </c>
      <c r="E72" s="194">
        <v>6405</v>
      </c>
      <c r="F72" s="206" t="s">
        <v>183</v>
      </c>
      <c r="G72" s="207" t="s">
        <v>196</v>
      </c>
      <c r="H72" s="203" t="s">
        <v>66</v>
      </c>
      <c r="I72" s="208" t="s">
        <v>31</v>
      </c>
      <c r="J72" s="189" t="s">
        <v>30</v>
      </c>
      <c r="K72" s="208" t="s">
        <v>31</v>
      </c>
      <c r="L72" s="195">
        <v>252</v>
      </c>
      <c r="M72" s="180" t="s">
        <v>28</v>
      </c>
      <c r="N72" s="205">
        <v>2314905.21</v>
      </c>
      <c r="O72" s="200">
        <v>46113</v>
      </c>
      <c r="P72" s="200">
        <v>46158</v>
      </c>
      <c r="Q72" s="184">
        <f t="shared" si="5"/>
        <v>1905.8364700652044</v>
      </c>
      <c r="R72" s="185" t="s">
        <v>29</v>
      </c>
      <c r="S72" s="197">
        <v>1214.6400000000001</v>
      </c>
      <c r="T72" s="210">
        <f>U72*100%/3575742.24</f>
        <v>0.41098260762778027</v>
      </c>
      <c r="U72" s="211">
        <v>1469567.87</v>
      </c>
      <c r="V72" s="212" t="s">
        <v>198</v>
      </c>
      <c r="W72" s="212" t="s">
        <v>197</v>
      </c>
    </row>
    <row r="73" spans="1:23" s="95" customFormat="1" ht="102" customHeight="1" x14ac:dyDescent="0.3">
      <c r="A73" s="194">
        <v>59</v>
      </c>
      <c r="B73" s="194" t="s">
        <v>148</v>
      </c>
      <c r="C73" s="189" t="s">
        <v>30</v>
      </c>
      <c r="D73" s="189" t="s">
        <v>190</v>
      </c>
      <c r="E73" s="194">
        <v>6228</v>
      </c>
      <c r="F73" s="176" t="s">
        <v>184</v>
      </c>
      <c r="G73" s="173" t="s">
        <v>39</v>
      </c>
      <c r="H73" s="203" t="s">
        <v>40</v>
      </c>
      <c r="I73" s="204" t="s">
        <v>31</v>
      </c>
      <c r="J73" s="189" t="s">
        <v>30</v>
      </c>
      <c r="K73" s="204" t="s">
        <v>31</v>
      </c>
      <c r="L73" s="195">
        <v>33284</v>
      </c>
      <c r="M73" s="180" t="s">
        <v>28</v>
      </c>
      <c r="N73" s="213">
        <v>533912.88</v>
      </c>
      <c r="O73" s="200">
        <v>46113</v>
      </c>
      <c r="P73" s="196">
        <v>46142</v>
      </c>
      <c r="Q73" s="184">
        <f>N73/S73</f>
        <v>533912.88</v>
      </c>
      <c r="R73" s="185" t="s">
        <v>90</v>
      </c>
      <c r="S73" s="197">
        <v>1</v>
      </c>
      <c r="T73" s="187">
        <f t="shared" si="4"/>
        <v>0.71759205359496103</v>
      </c>
      <c r="U73" s="188">
        <v>383131.64</v>
      </c>
      <c r="V73" s="198" t="s">
        <v>157</v>
      </c>
      <c r="W73" s="198" t="s">
        <v>158</v>
      </c>
    </row>
    <row r="74" spans="1:23" s="95" customFormat="1" ht="134.25" customHeight="1" x14ac:dyDescent="0.3">
      <c r="A74" s="194">
        <v>60</v>
      </c>
      <c r="B74" s="194" t="s">
        <v>202</v>
      </c>
      <c r="C74" s="189" t="s">
        <v>30</v>
      </c>
      <c r="D74" s="189" t="s">
        <v>203</v>
      </c>
      <c r="E74" s="194">
        <v>6229</v>
      </c>
      <c r="F74" s="206" t="s">
        <v>205</v>
      </c>
      <c r="G74" s="207" t="s">
        <v>196</v>
      </c>
      <c r="H74" s="203" t="s">
        <v>40</v>
      </c>
      <c r="I74" s="208" t="s">
        <v>31</v>
      </c>
      <c r="J74" s="189" t="s">
        <v>30</v>
      </c>
      <c r="K74" s="208" t="s">
        <v>31</v>
      </c>
      <c r="L74" s="195">
        <v>33284</v>
      </c>
      <c r="M74" s="209" t="s">
        <v>28</v>
      </c>
      <c r="N74" s="205">
        <v>10459928.02</v>
      </c>
      <c r="O74" s="200">
        <v>46125</v>
      </c>
      <c r="P74" s="200">
        <v>46172</v>
      </c>
      <c r="Q74" s="184">
        <f t="shared" ref="Q74:Q75" si="6">N74/S74</f>
        <v>6014.1488828325337</v>
      </c>
      <c r="R74" s="185" t="s">
        <v>29</v>
      </c>
      <c r="S74" s="197">
        <v>1739.22</v>
      </c>
      <c r="T74" s="187">
        <f t="shared" ref="T74:T75" si="7">U74*100%/3575742.24</f>
        <v>2.9178849451967204</v>
      </c>
      <c r="U74" s="211">
        <v>10433604.449999999</v>
      </c>
      <c r="V74" s="198" t="s">
        <v>207</v>
      </c>
      <c r="W74" s="198" t="s">
        <v>208</v>
      </c>
    </row>
    <row r="75" spans="1:23" s="95" customFormat="1" ht="134.25" customHeight="1" x14ac:dyDescent="0.3">
      <c r="A75" s="194">
        <v>61</v>
      </c>
      <c r="B75" s="194" t="s">
        <v>202</v>
      </c>
      <c r="C75" s="189" t="s">
        <v>30</v>
      </c>
      <c r="D75" s="189" t="s">
        <v>204</v>
      </c>
      <c r="E75" s="194">
        <v>6230</v>
      </c>
      <c r="F75" s="206" t="s">
        <v>206</v>
      </c>
      <c r="G75" s="207" t="s">
        <v>196</v>
      </c>
      <c r="H75" s="203" t="s">
        <v>209</v>
      </c>
      <c r="I75" s="208" t="s">
        <v>53</v>
      </c>
      <c r="J75" s="189" t="s">
        <v>30</v>
      </c>
      <c r="K75" s="208" t="s">
        <v>53</v>
      </c>
      <c r="L75" s="195">
        <v>365</v>
      </c>
      <c r="M75" s="209" t="s">
        <v>28</v>
      </c>
      <c r="N75" s="205">
        <v>178492.63</v>
      </c>
      <c r="O75" s="200">
        <v>46113</v>
      </c>
      <c r="P75" s="200">
        <v>46158</v>
      </c>
      <c r="Q75" s="184">
        <f t="shared" si="6"/>
        <v>178492.63</v>
      </c>
      <c r="R75" s="185" t="s">
        <v>210</v>
      </c>
      <c r="S75" s="197">
        <v>1</v>
      </c>
      <c r="T75" s="187">
        <f t="shared" si="7"/>
        <v>4.9917644511199441E-2</v>
      </c>
      <c r="U75" s="211">
        <v>178492.63</v>
      </c>
      <c r="V75" s="198" t="s">
        <v>207</v>
      </c>
      <c r="W75" s="198" t="s">
        <v>208</v>
      </c>
    </row>
    <row r="76" spans="1:23" ht="66" customHeight="1" x14ac:dyDescent="0.25">
      <c r="A76" s="388" t="s">
        <v>211</v>
      </c>
      <c r="B76" s="388"/>
      <c r="C76" s="388"/>
      <c r="D76" s="388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  <c r="R76" s="388"/>
      <c r="S76" s="388"/>
      <c r="T76" s="388"/>
      <c r="U76" s="388"/>
      <c r="V76" s="388"/>
      <c r="W76" s="388"/>
    </row>
    <row r="77" spans="1:23" s="95" customFormat="1" ht="166.5" customHeight="1" thickBot="1" x14ac:dyDescent="0.35">
      <c r="A77" s="194">
        <v>52</v>
      </c>
      <c r="B77" s="224" t="s">
        <v>212</v>
      </c>
      <c r="C77" s="189" t="s">
        <v>30</v>
      </c>
      <c r="D77" s="215" t="s">
        <v>226</v>
      </c>
      <c r="E77" s="194">
        <v>6231</v>
      </c>
      <c r="F77" s="225" t="s">
        <v>213</v>
      </c>
      <c r="G77" s="173" t="s">
        <v>39</v>
      </c>
      <c r="H77" s="203" t="s">
        <v>40</v>
      </c>
      <c r="I77" s="204" t="s">
        <v>31</v>
      </c>
      <c r="J77" s="189" t="s">
        <v>30</v>
      </c>
      <c r="K77" s="204" t="s">
        <v>31</v>
      </c>
      <c r="L77" s="195">
        <v>64806</v>
      </c>
      <c r="M77" s="180" t="s">
        <v>28</v>
      </c>
      <c r="N77" s="205">
        <v>3560000</v>
      </c>
      <c r="O77" s="200">
        <v>46160</v>
      </c>
      <c r="P77" s="196">
        <v>46221</v>
      </c>
      <c r="Q77" s="184">
        <f t="shared" ref="Q77" si="8">N77/S77</f>
        <v>3560000</v>
      </c>
      <c r="R77" s="185" t="s">
        <v>90</v>
      </c>
      <c r="S77" s="197">
        <v>1</v>
      </c>
      <c r="T77" s="187">
        <f t="shared" ref="T77:T81" si="9">U77*100%/N77</f>
        <v>2.2808988764044944E-2</v>
      </c>
      <c r="U77" s="188">
        <v>81200</v>
      </c>
      <c r="V77" s="198" t="s">
        <v>224</v>
      </c>
      <c r="W77" s="198" t="s">
        <v>225</v>
      </c>
    </row>
    <row r="78" spans="1:23" s="95" customFormat="1" ht="96.75" customHeight="1" x14ac:dyDescent="0.3">
      <c r="A78" s="194">
        <v>53</v>
      </c>
      <c r="B78" s="226" t="s">
        <v>214</v>
      </c>
      <c r="C78" s="189" t="s">
        <v>30</v>
      </c>
      <c r="D78" s="217" t="s">
        <v>227</v>
      </c>
      <c r="E78" s="194">
        <v>6232</v>
      </c>
      <c r="F78" s="227" t="s">
        <v>215</v>
      </c>
      <c r="G78" s="203" t="s">
        <v>39</v>
      </c>
      <c r="H78" s="203" t="s">
        <v>66</v>
      </c>
      <c r="I78" s="204" t="s">
        <v>31</v>
      </c>
      <c r="J78" s="189" t="s">
        <v>30</v>
      </c>
      <c r="K78" s="204" t="s">
        <v>31</v>
      </c>
      <c r="L78" s="195">
        <v>332</v>
      </c>
      <c r="M78" s="180" t="s">
        <v>28</v>
      </c>
      <c r="N78" s="205">
        <v>60487.040000000001</v>
      </c>
      <c r="O78" s="200">
        <v>46104</v>
      </c>
      <c r="P78" s="196">
        <v>46151</v>
      </c>
      <c r="Q78" s="184">
        <v>60487.040000000001</v>
      </c>
      <c r="R78" s="185" t="s">
        <v>90</v>
      </c>
      <c r="S78" s="197">
        <v>1</v>
      </c>
      <c r="T78" s="187">
        <f t="shared" si="9"/>
        <v>0</v>
      </c>
      <c r="U78" s="188">
        <v>0</v>
      </c>
      <c r="V78" s="198" t="s">
        <v>228</v>
      </c>
      <c r="W78" s="198" t="s">
        <v>229</v>
      </c>
    </row>
    <row r="79" spans="1:23" s="95" customFormat="1" ht="106.5" customHeight="1" x14ac:dyDescent="0.3">
      <c r="A79" s="194">
        <v>54</v>
      </c>
      <c r="B79" s="226" t="s">
        <v>219</v>
      </c>
      <c r="C79" s="189" t="s">
        <v>30</v>
      </c>
      <c r="D79" s="217" t="s">
        <v>220</v>
      </c>
      <c r="E79" s="194">
        <v>6233</v>
      </c>
      <c r="F79" s="227" t="s">
        <v>216</v>
      </c>
      <c r="G79" s="203" t="s">
        <v>150</v>
      </c>
      <c r="H79" s="203" t="s">
        <v>43</v>
      </c>
      <c r="I79" s="204" t="s">
        <v>31</v>
      </c>
      <c r="J79" s="189" t="s">
        <v>30</v>
      </c>
      <c r="K79" s="204" t="s">
        <v>59</v>
      </c>
      <c r="L79" s="195">
        <v>360</v>
      </c>
      <c r="M79" s="180" t="s">
        <v>28</v>
      </c>
      <c r="N79" s="205">
        <v>285000</v>
      </c>
      <c r="O79" s="200">
        <v>46104</v>
      </c>
      <c r="P79" s="196">
        <v>46151</v>
      </c>
      <c r="Q79" s="184">
        <f>N79/S79</f>
        <v>285000</v>
      </c>
      <c r="R79" s="185" t="s">
        <v>90</v>
      </c>
      <c r="S79" s="197">
        <v>1</v>
      </c>
      <c r="T79" s="187">
        <f t="shared" si="9"/>
        <v>0</v>
      </c>
      <c r="U79" s="188">
        <v>0</v>
      </c>
      <c r="V79" s="198" t="s">
        <v>207</v>
      </c>
      <c r="W79" s="198" t="s">
        <v>208</v>
      </c>
    </row>
    <row r="80" spans="1:23" s="95" customFormat="1" ht="106.5" customHeight="1" x14ac:dyDescent="0.3">
      <c r="A80" s="194">
        <v>55</v>
      </c>
      <c r="B80" s="226" t="s">
        <v>214</v>
      </c>
      <c r="C80" s="189" t="s">
        <v>30</v>
      </c>
      <c r="D80" s="217" t="s">
        <v>221</v>
      </c>
      <c r="E80" s="194">
        <v>6234</v>
      </c>
      <c r="F80" s="227" t="s">
        <v>238</v>
      </c>
      <c r="G80" s="203" t="s">
        <v>199</v>
      </c>
      <c r="H80" s="203" t="s">
        <v>43</v>
      </c>
      <c r="I80" s="204" t="s">
        <v>64</v>
      </c>
      <c r="J80" s="189" t="s">
        <v>30</v>
      </c>
      <c r="K80" s="204" t="s">
        <v>64</v>
      </c>
      <c r="L80" s="195">
        <v>2921</v>
      </c>
      <c r="M80" s="180" t="s">
        <v>28</v>
      </c>
      <c r="N80" s="205">
        <v>240143.2</v>
      </c>
      <c r="O80" s="200">
        <v>46104</v>
      </c>
      <c r="P80" s="196">
        <v>46151</v>
      </c>
      <c r="Q80" s="184">
        <f>N80/S80</f>
        <v>240143.2</v>
      </c>
      <c r="R80" s="185" t="s">
        <v>90</v>
      </c>
      <c r="S80" s="197">
        <v>1</v>
      </c>
      <c r="T80" s="187">
        <f t="shared" si="9"/>
        <v>0</v>
      </c>
      <c r="U80" s="188">
        <v>0</v>
      </c>
      <c r="V80" s="198" t="s">
        <v>233</v>
      </c>
      <c r="W80" s="198" t="s">
        <v>234</v>
      </c>
    </row>
    <row r="81" spans="1:23" s="95" customFormat="1" ht="129.75" customHeight="1" x14ac:dyDescent="0.3">
      <c r="A81" s="194">
        <v>56</v>
      </c>
      <c r="B81" s="226" t="s">
        <v>212</v>
      </c>
      <c r="C81" s="189" t="s">
        <v>30</v>
      </c>
      <c r="D81" s="217" t="s">
        <v>222</v>
      </c>
      <c r="E81" s="194">
        <v>6235</v>
      </c>
      <c r="F81" s="227" t="s">
        <v>237</v>
      </c>
      <c r="G81" s="203" t="s">
        <v>199</v>
      </c>
      <c r="H81" s="203" t="s">
        <v>66</v>
      </c>
      <c r="I81" s="204" t="s">
        <v>223</v>
      </c>
      <c r="J81" s="189" t="s">
        <v>30</v>
      </c>
      <c r="K81" s="204" t="s">
        <v>223</v>
      </c>
      <c r="L81" s="195">
        <v>246</v>
      </c>
      <c r="M81" s="180" t="s">
        <v>28</v>
      </c>
      <c r="N81" s="205">
        <v>2374613.38</v>
      </c>
      <c r="O81" s="200">
        <v>46104</v>
      </c>
      <c r="P81" s="196">
        <v>46116</v>
      </c>
      <c r="Q81" s="184">
        <f>N81/S81</f>
        <v>136.84820861021993</v>
      </c>
      <c r="R81" s="185" t="s">
        <v>29</v>
      </c>
      <c r="S81" s="197">
        <v>17352.169999999998</v>
      </c>
      <c r="T81" s="187">
        <f t="shared" si="9"/>
        <v>0</v>
      </c>
      <c r="U81" s="188">
        <v>0</v>
      </c>
      <c r="V81" s="198" t="s">
        <v>235</v>
      </c>
      <c r="W81" s="198" t="s">
        <v>236</v>
      </c>
    </row>
  </sheetData>
  <mergeCells count="211">
    <mergeCell ref="M48:M52"/>
    <mergeCell ref="U57:U60"/>
    <mergeCell ref="V57:V60"/>
    <mergeCell ref="W57:W60"/>
    <mergeCell ref="A65:W65"/>
    <mergeCell ref="A76:W76"/>
    <mergeCell ref="K57:K60"/>
    <mergeCell ref="L57:L60"/>
    <mergeCell ref="M57:M60"/>
    <mergeCell ref="O57:O60"/>
    <mergeCell ref="P57:P60"/>
    <mergeCell ref="T57:T60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W48:W52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43:P46"/>
    <mergeCell ref="T43:T46"/>
    <mergeCell ref="U43:U46"/>
    <mergeCell ref="V43:V46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U41:U42"/>
    <mergeCell ref="V41:V42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B27:B29"/>
    <mergeCell ref="C27:C29"/>
    <mergeCell ref="D27:D29"/>
    <mergeCell ref="E27:E29"/>
    <mergeCell ref="G27:G29"/>
    <mergeCell ref="H27:H29"/>
    <mergeCell ref="O34:O37"/>
    <mergeCell ref="P34:P37"/>
    <mergeCell ref="T34:T37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O22:O25"/>
    <mergeCell ref="P22:P25"/>
    <mergeCell ref="T22:T25"/>
    <mergeCell ref="U22:U25"/>
    <mergeCell ref="V22:V25"/>
    <mergeCell ref="W22:W25"/>
    <mergeCell ref="I22:I25"/>
    <mergeCell ref="J22:J25"/>
    <mergeCell ref="K22:K25"/>
    <mergeCell ref="L22:L25"/>
    <mergeCell ref="M22:M25"/>
    <mergeCell ref="N22:N25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U13:U16"/>
    <mergeCell ref="V13:V16"/>
    <mergeCell ref="I13:I16"/>
    <mergeCell ref="J13:J16"/>
    <mergeCell ref="K13:K16"/>
    <mergeCell ref="L13:L16"/>
    <mergeCell ref="M13:M16"/>
    <mergeCell ref="N13:N16"/>
    <mergeCell ref="T18:T21"/>
    <mergeCell ref="U18:U21"/>
    <mergeCell ref="V18:V21"/>
    <mergeCell ref="N18:N21"/>
    <mergeCell ref="O18:O21"/>
    <mergeCell ref="P18:P21"/>
    <mergeCell ref="A17:W17"/>
    <mergeCell ref="B18:B21"/>
    <mergeCell ref="C18:C21"/>
    <mergeCell ref="D18:D21"/>
    <mergeCell ref="E18:E21"/>
    <mergeCell ref="G18:G21"/>
    <mergeCell ref="H18:H21"/>
    <mergeCell ref="I18:I21"/>
    <mergeCell ref="J18:J21"/>
    <mergeCell ref="W18:W21"/>
    <mergeCell ref="A11:W11"/>
    <mergeCell ref="B13:B16"/>
    <mergeCell ref="C13:C16"/>
    <mergeCell ref="D13:D16"/>
    <mergeCell ref="E13:E16"/>
    <mergeCell ref="G13:G16"/>
    <mergeCell ref="H13:H16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W13:W16"/>
    <mergeCell ref="O13:O16"/>
    <mergeCell ref="P13:P16"/>
    <mergeCell ref="R13:R16"/>
    <mergeCell ref="T13:T16"/>
    <mergeCell ref="A1:W4"/>
    <mergeCell ref="A5:W5"/>
    <mergeCell ref="A7:W8"/>
    <mergeCell ref="A9:A10"/>
    <mergeCell ref="B9:B10"/>
    <mergeCell ref="C9:C10"/>
    <mergeCell ref="D9:D10"/>
    <mergeCell ref="E9:E10"/>
    <mergeCell ref="F9:F10"/>
    <mergeCell ref="G9:G10"/>
    <mergeCell ref="T9:U9"/>
    <mergeCell ref="V9:V10"/>
    <mergeCell ref="W9:W10"/>
  </mergeCells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B0EE-71F8-40FB-AA00-D3CD036506F2}">
  <sheetPr>
    <tabColor theme="9" tint="-0.249977111117893"/>
  </sheetPr>
  <dimension ref="A1:X84"/>
  <sheetViews>
    <sheetView zoomScale="50" zoomScaleNormal="50" workbookViewId="0">
      <selection sqref="A1:XFD1048576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19.5703125" style="4" customWidth="1"/>
    <col min="4" max="4" width="36.28515625" style="159" customWidth="1"/>
    <col min="5" max="5" width="19.5703125" style="5" customWidth="1"/>
    <col min="6" max="6" width="55.425781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4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377"/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11"/>
    </row>
    <row r="2" spans="1:24" ht="11.45" customHeight="1" x14ac:dyDescent="0.25">
      <c r="A2" s="377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12"/>
    </row>
    <row r="3" spans="1:24" ht="11.45" customHeight="1" x14ac:dyDescent="0.25">
      <c r="A3" s="377"/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12"/>
    </row>
    <row r="4" spans="1:24" ht="141.75" customHeight="1" x14ac:dyDescent="0.25">
      <c r="A4" s="377"/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  <c r="W4" s="377"/>
      <c r="X4" s="12"/>
    </row>
    <row r="5" spans="1:24" ht="67.5" customHeight="1" x14ac:dyDescent="0.25">
      <c r="A5" s="378" t="s">
        <v>26</v>
      </c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2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379"/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10"/>
    </row>
    <row r="8" spans="1:24" ht="9" customHeight="1" x14ac:dyDescent="0.25">
      <c r="A8" s="379"/>
      <c r="B8" s="379"/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10"/>
    </row>
    <row r="9" spans="1:24" s="2" customFormat="1" ht="22.5" customHeight="1" x14ac:dyDescent="0.25">
      <c r="A9" s="380" t="s">
        <v>4</v>
      </c>
      <c r="B9" s="380" t="s">
        <v>2</v>
      </c>
      <c r="C9" s="380" t="s">
        <v>5</v>
      </c>
      <c r="D9" s="381" t="s">
        <v>6</v>
      </c>
      <c r="E9" s="382" t="s">
        <v>7</v>
      </c>
      <c r="F9" s="380" t="s">
        <v>8</v>
      </c>
      <c r="G9" s="380" t="s">
        <v>9</v>
      </c>
      <c r="H9" s="380" t="s">
        <v>10</v>
      </c>
      <c r="I9" s="380" t="s">
        <v>11</v>
      </c>
      <c r="J9" s="380" t="s">
        <v>12</v>
      </c>
      <c r="K9" s="380" t="s">
        <v>13</v>
      </c>
      <c r="L9" s="380" t="s">
        <v>14</v>
      </c>
      <c r="M9" s="380" t="s">
        <v>15</v>
      </c>
      <c r="N9" s="389" t="s">
        <v>16</v>
      </c>
      <c r="O9" s="390" t="s">
        <v>17</v>
      </c>
      <c r="P9" s="380" t="s">
        <v>18</v>
      </c>
      <c r="Q9" s="380" t="s">
        <v>19</v>
      </c>
      <c r="R9" s="380" t="s">
        <v>20</v>
      </c>
      <c r="S9" s="386" t="s">
        <v>21</v>
      </c>
      <c r="T9" s="380" t="s">
        <v>22</v>
      </c>
      <c r="U9" s="380"/>
      <c r="V9" s="380" t="s">
        <v>24</v>
      </c>
      <c r="W9" s="387" t="s">
        <v>25</v>
      </c>
      <c r="X9" s="16"/>
    </row>
    <row r="10" spans="1:24" s="2" customFormat="1" ht="51" customHeight="1" thickBot="1" x14ac:dyDescent="0.3">
      <c r="A10" s="413"/>
      <c r="B10" s="413"/>
      <c r="C10" s="413"/>
      <c r="D10" s="414"/>
      <c r="E10" s="415"/>
      <c r="F10" s="413"/>
      <c r="G10" s="413"/>
      <c r="H10" s="413"/>
      <c r="I10" s="413"/>
      <c r="J10" s="413"/>
      <c r="K10" s="413"/>
      <c r="L10" s="413"/>
      <c r="M10" s="413"/>
      <c r="N10" s="420"/>
      <c r="O10" s="421"/>
      <c r="P10" s="413"/>
      <c r="Q10" s="413"/>
      <c r="R10" s="413"/>
      <c r="S10" s="422"/>
      <c r="T10" s="228" t="s">
        <v>23</v>
      </c>
      <c r="U10" s="229" t="s">
        <v>3</v>
      </c>
      <c r="V10" s="413"/>
      <c r="W10" s="416"/>
      <c r="X10" s="16"/>
    </row>
    <row r="11" spans="1:24" s="3" customFormat="1" ht="61.5" customHeight="1" thickBot="1" x14ac:dyDescent="0.3">
      <c r="A11" s="417" t="s">
        <v>47</v>
      </c>
      <c r="B11" s="418"/>
      <c r="C11" s="418"/>
      <c r="D11" s="418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9"/>
      <c r="X11" s="17"/>
    </row>
    <row r="12" spans="1:24" s="6" customFormat="1" ht="163.5" customHeight="1" x14ac:dyDescent="0.2">
      <c r="A12" s="230">
        <v>1</v>
      </c>
      <c r="B12" s="173" t="s">
        <v>27</v>
      </c>
      <c r="C12" s="173" t="s">
        <v>30</v>
      </c>
      <c r="D12" s="174" t="s">
        <v>37</v>
      </c>
      <c r="E12" s="175">
        <v>6201</v>
      </c>
      <c r="F12" s="176" t="s">
        <v>38</v>
      </c>
      <c r="G12" s="173" t="s">
        <v>39</v>
      </c>
      <c r="H12" s="173" t="s">
        <v>40</v>
      </c>
      <c r="I12" s="177" t="s">
        <v>31</v>
      </c>
      <c r="J12" s="172" t="s">
        <v>30</v>
      </c>
      <c r="K12" s="177" t="s">
        <v>31</v>
      </c>
      <c r="L12" s="179">
        <v>39548</v>
      </c>
      <c r="M12" s="180" t="s">
        <v>28</v>
      </c>
      <c r="N12" s="181">
        <v>2434860.0299999998</v>
      </c>
      <c r="O12" s="182">
        <v>46048</v>
      </c>
      <c r="P12" s="183">
        <v>46095</v>
      </c>
      <c r="Q12" s="184">
        <f>N12/S12</f>
        <v>2434860.0299999998</v>
      </c>
      <c r="R12" s="185" t="s">
        <v>29</v>
      </c>
      <c r="S12" s="186">
        <v>1</v>
      </c>
      <c r="T12" s="187">
        <f>U12*100%/N12</f>
        <v>1</v>
      </c>
      <c r="U12" s="188">
        <v>2434860.0299999998</v>
      </c>
      <c r="V12" s="184" t="s">
        <v>35</v>
      </c>
      <c r="W12" s="231" t="s">
        <v>36</v>
      </c>
      <c r="X12" s="19"/>
    </row>
    <row r="13" spans="1:24" s="6" customFormat="1" ht="141" customHeight="1" x14ac:dyDescent="0.2">
      <c r="A13" s="230">
        <v>2</v>
      </c>
      <c r="B13" s="402" t="s">
        <v>27</v>
      </c>
      <c r="C13" s="395" t="s">
        <v>30</v>
      </c>
      <c r="D13" s="383" t="s">
        <v>46</v>
      </c>
      <c r="E13" s="384" t="s">
        <v>101</v>
      </c>
      <c r="F13" s="176" t="s">
        <v>176</v>
      </c>
      <c r="G13" s="385" t="s">
        <v>42</v>
      </c>
      <c r="H13" s="385" t="s">
        <v>40</v>
      </c>
      <c r="I13" s="395" t="s">
        <v>31</v>
      </c>
      <c r="J13" s="395" t="s">
        <v>30</v>
      </c>
      <c r="K13" s="395" t="s">
        <v>31</v>
      </c>
      <c r="L13" s="399">
        <v>39548</v>
      </c>
      <c r="M13" s="400" t="s">
        <v>28</v>
      </c>
      <c r="N13" s="401">
        <v>6670108.8899999997</v>
      </c>
      <c r="O13" s="392">
        <v>45670</v>
      </c>
      <c r="P13" s="398">
        <v>45754</v>
      </c>
      <c r="Q13" s="191">
        <v>4186473.72</v>
      </c>
      <c r="R13" s="393" t="s">
        <v>32</v>
      </c>
      <c r="S13" s="192">
        <v>2497.4699999999998</v>
      </c>
      <c r="T13" s="394">
        <f>U13*100%/N13</f>
        <v>1</v>
      </c>
      <c r="U13" s="383">
        <v>6670108.8899999997</v>
      </c>
      <c r="V13" s="391" t="s">
        <v>44</v>
      </c>
      <c r="W13" s="423" t="s">
        <v>45</v>
      </c>
      <c r="X13" s="20"/>
    </row>
    <row r="14" spans="1:24" s="6" customFormat="1" ht="54" customHeight="1" x14ac:dyDescent="0.2">
      <c r="A14" s="230">
        <v>3</v>
      </c>
      <c r="B14" s="402"/>
      <c r="C14" s="395"/>
      <c r="D14" s="383"/>
      <c r="E14" s="384"/>
      <c r="F14" s="193" t="s">
        <v>48</v>
      </c>
      <c r="G14" s="385"/>
      <c r="H14" s="385"/>
      <c r="I14" s="395"/>
      <c r="J14" s="395"/>
      <c r="K14" s="395"/>
      <c r="L14" s="399"/>
      <c r="M14" s="400"/>
      <c r="N14" s="401"/>
      <c r="O14" s="392"/>
      <c r="P14" s="398"/>
      <c r="Q14" s="191">
        <v>824569.22</v>
      </c>
      <c r="R14" s="393"/>
      <c r="S14" s="192">
        <v>983.81</v>
      </c>
      <c r="T14" s="394"/>
      <c r="U14" s="383"/>
      <c r="V14" s="391"/>
      <c r="W14" s="423"/>
      <c r="X14" s="22"/>
    </row>
    <row r="15" spans="1:24" s="6" customFormat="1" ht="66" customHeight="1" x14ac:dyDescent="0.2">
      <c r="A15" s="230">
        <v>4</v>
      </c>
      <c r="B15" s="402"/>
      <c r="C15" s="395"/>
      <c r="D15" s="383"/>
      <c r="E15" s="384"/>
      <c r="F15" s="193" t="s">
        <v>34</v>
      </c>
      <c r="G15" s="385"/>
      <c r="H15" s="385"/>
      <c r="I15" s="395"/>
      <c r="J15" s="395"/>
      <c r="K15" s="395"/>
      <c r="L15" s="399"/>
      <c r="M15" s="400"/>
      <c r="N15" s="401"/>
      <c r="O15" s="392"/>
      <c r="P15" s="398"/>
      <c r="Q15" s="191">
        <v>817647.95</v>
      </c>
      <c r="R15" s="393"/>
      <c r="S15" s="192">
        <v>538.94000000000005</v>
      </c>
      <c r="T15" s="394"/>
      <c r="U15" s="383"/>
      <c r="V15" s="391"/>
      <c r="W15" s="423"/>
      <c r="X15" s="22"/>
    </row>
    <row r="16" spans="1:24" s="6" customFormat="1" ht="75.95" customHeight="1" thickBot="1" x14ac:dyDescent="0.25">
      <c r="A16" s="230">
        <v>5</v>
      </c>
      <c r="B16" s="402"/>
      <c r="C16" s="395"/>
      <c r="D16" s="383"/>
      <c r="E16" s="384"/>
      <c r="F16" s="193" t="s">
        <v>33</v>
      </c>
      <c r="G16" s="385"/>
      <c r="H16" s="385"/>
      <c r="I16" s="395"/>
      <c r="J16" s="395"/>
      <c r="K16" s="395"/>
      <c r="L16" s="399"/>
      <c r="M16" s="400"/>
      <c r="N16" s="401"/>
      <c r="O16" s="392"/>
      <c r="P16" s="398"/>
      <c r="Q16" s="191">
        <v>841643.57</v>
      </c>
      <c r="R16" s="393"/>
      <c r="S16" s="192">
        <v>520.46</v>
      </c>
      <c r="T16" s="394"/>
      <c r="U16" s="383"/>
      <c r="V16" s="391"/>
      <c r="W16" s="423"/>
      <c r="X16" s="21"/>
    </row>
    <row r="17" spans="1:24" s="3" customFormat="1" ht="61.5" customHeight="1" x14ac:dyDescent="0.25">
      <c r="A17" s="424" t="s">
        <v>49</v>
      </c>
      <c r="B17" s="388"/>
      <c r="C17" s="388"/>
      <c r="D17" s="388"/>
      <c r="E17" s="388"/>
      <c r="F17" s="388"/>
      <c r="G17" s="388"/>
      <c r="H17" s="388"/>
      <c r="I17" s="388"/>
      <c r="J17" s="388"/>
      <c r="K17" s="388"/>
      <c r="L17" s="388"/>
      <c r="M17" s="388"/>
      <c r="N17" s="388"/>
      <c r="O17" s="388"/>
      <c r="P17" s="388"/>
      <c r="Q17" s="388"/>
      <c r="R17" s="388"/>
      <c r="S17" s="388"/>
      <c r="T17" s="388"/>
      <c r="U17" s="388"/>
      <c r="V17" s="388"/>
      <c r="W17" s="425"/>
      <c r="X17" s="17"/>
    </row>
    <row r="18" spans="1:24" s="30" customFormat="1" ht="135" customHeight="1" x14ac:dyDescent="0.2">
      <c r="A18" s="232">
        <v>6</v>
      </c>
      <c r="B18" s="395" t="s">
        <v>50</v>
      </c>
      <c r="C18" s="395" t="s">
        <v>30</v>
      </c>
      <c r="D18" s="395" t="s">
        <v>68</v>
      </c>
      <c r="E18" s="396">
        <v>6203</v>
      </c>
      <c r="F18" s="176" t="s">
        <v>91</v>
      </c>
      <c r="G18" s="385" t="s">
        <v>39</v>
      </c>
      <c r="H18" s="395" t="s">
        <v>66</v>
      </c>
      <c r="I18" s="395" t="s">
        <v>31</v>
      </c>
      <c r="J18" s="395" t="s">
        <v>30</v>
      </c>
      <c r="K18" s="395" t="s">
        <v>31</v>
      </c>
      <c r="L18" s="404">
        <v>66</v>
      </c>
      <c r="M18" s="400" t="s">
        <v>28</v>
      </c>
      <c r="N18" s="405">
        <v>2392471.35</v>
      </c>
      <c r="O18" s="406">
        <v>46048</v>
      </c>
      <c r="P18" s="406">
        <v>46095</v>
      </c>
      <c r="Q18" s="184">
        <v>1635781.37</v>
      </c>
      <c r="R18" s="185" t="s">
        <v>29</v>
      </c>
      <c r="S18" s="197">
        <v>646.36</v>
      </c>
      <c r="T18" s="394">
        <f t="shared" ref="T18:T48" si="0">U18*100%/N18</f>
        <v>1</v>
      </c>
      <c r="U18" s="383">
        <v>2392471.35</v>
      </c>
      <c r="V18" s="403" t="s">
        <v>93</v>
      </c>
      <c r="W18" s="426" t="s">
        <v>94</v>
      </c>
    </row>
    <row r="19" spans="1:24" s="30" customFormat="1" ht="62.25" customHeight="1" x14ac:dyDescent="0.2">
      <c r="A19" s="232">
        <v>7</v>
      </c>
      <c r="B19" s="395"/>
      <c r="C19" s="395"/>
      <c r="D19" s="395"/>
      <c r="E19" s="396"/>
      <c r="F19" s="176" t="s">
        <v>34</v>
      </c>
      <c r="G19" s="385"/>
      <c r="H19" s="395"/>
      <c r="I19" s="395"/>
      <c r="J19" s="395"/>
      <c r="K19" s="395"/>
      <c r="L19" s="404"/>
      <c r="M19" s="400"/>
      <c r="N19" s="405"/>
      <c r="O19" s="406"/>
      <c r="P19" s="406"/>
      <c r="Q19" s="184">
        <v>320718.25</v>
      </c>
      <c r="R19" s="185" t="s">
        <v>29</v>
      </c>
      <c r="S19" s="197">
        <v>205.97</v>
      </c>
      <c r="T19" s="394"/>
      <c r="U19" s="383"/>
      <c r="V19" s="403"/>
      <c r="W19" s="426"/>
    </row>
    <row r="20" spans="1:24" s="30" customFormat="1" ht="69.75" customHeight="1" x14ac:dyDescent="0.2">
      <c r="A20" s="232">
        <v>8</v>
      </c>
      <c r="B20" s="395"/>
      <c r="C20" s="395"/>
      <c r="D20" s="395"/>
      <c r="E20" s="396"/>
      <c r="F20" s="176" t="s">
        <v>92</v>
      </c>
      <c r="G20" s="385"/>
      <c r="H20" s="395"/>
      <c r="I20" s="395"/>
      <c r="J20" s="395"/>
      <c r="K20" s="395"/>
      <c r="L20" s="404"/>
      <c r="M20" s="400"/>
      <c r="N20" s="405"/>
      <c r="O20" s="406"/>
      <c r="P20" s="406"/>
      <c r="Q20" s="184">
        <v>279574.92</v>
      </c>
      <c r="R20" s="185" t="s">
        <v>29</v>
      </c>
      <c r="S20" s="197">
        <v>291.08999999999997</v>
      </c>
      <c r="T20" s="394"/>
      <c r="U20" s="383"/>
      <c r="V20" s="403"/>
      <c r="W20" s="426"/>
    </row>
    <row r="21" spans="1:24" s="30" customFormat="1" ht="45.75" customHeight="1" x14ac:dyDescent="0.2">
      <c r="A21" s="232">
        <v>9</v>
      </c>
      <c r="B21" s="395"/>
      <c r="C21" s="395"/>
      <c r="D21" s="395"/>
      <c r="E21" s="396"/>
      <c r="F21" s="176" t="s">
        <v>33</v>
      </c>
      <c r="G21" s="385"/>
      <c r="H21" s="395"/>
      <c r="I21" s="395"/>
      <c r="J21" s="395"/>
      <c r="K21" s="395"/>
      <c r="L21" s="404"/>
      <c r="M21" s="400"/>
      <c r="N21" s="405"/>
      <c r="O21" s="406"/>
      <c r="P21" s="406"/>
      <c r="Q21" s="184">
        <v>156396.82</v>
      </c>
      <c r="R21" s="185" t="s">
        <v>32</v>
      </c>
      <c r="S21" s="197">
        <v>252</v>
      </c>
      <c r="T21" s="394"/>
      <c r="U21" s="383"/>
      <c r="V21" s="403"/>
      <c r="W21" s="426"/>
    </row>
    <row r="22" spans="1:24" s="30" customFormat="1" ht="137.1" customHeight="1" x14ac:dyDescent="0.2">
      <c r="A22" s="232">
        <v>10</v>
      </c>
      <c r="B22" s="395" t="s">
        <v>50</v>
      </c>
      <c r="C22" s="395" t="s">
        <v>30</v>
      </c>
      <c r="D22" s="395" t="s">
        <v>69</v>
      </c>
      <c r="E22" s="396">
        <v>6204</v>
      </c>
      <c r="F22" s="176" t="s">
        <v>95</v>
      </c>
      <c r="G22" s="385" t="s">
        <v>39</v>
      </c>
      <c r="H22" s="395" t="s">
        <v>66</v>
      </c>
      <c r="I22" s="395" t="s">
        <v>51</v>
      </c>
      <c r="J22" s="395" t="s">
        <v>30</v>
      </c>
      <c r="K22" s="395" t="s">
        <v>51</v>
      </c>
      <c r="L22" s="404">
        <v>762</v>
      </c>
      <c r="M22" s="400" t="s">
        <v>28</v>
      </c>
      <c r="N22" s="405">
        <v>3842500.68</v>
      </c>
      <c r="O22" s="406">
        <v>46048</v>
      </c>
      <c r="P22" s="406">
        <v>46095</v>
      </c>
      <c r="Q22" s="184">
        <v>2145640</v>
      </c>
      <c r="R22" s="185" t="s">
        <v>29</v>
      </c>
      <c r="S22" s="197">
        <v>4424</v>
      </c>
      <c r="T22" s="394">
        <f t="shared" si="0"/>
        <v>0.61929418058034014</v>
      </c>
      <c r="U22" s="383">
        <v>2379638.31</v>
      </c>
      <c r="V22" s="403" t="s">
        <v>99</v>
      </c>
      <c r="W22" s="426" t="s">
        <v>100</v>
      </c>
    </row>
    <row r="23" spans="1:24" s="30" customFormat="1" ht="54.75" customHeight="1" x14ac:dyDescent="0.2">
      <c r="A23" s="232">
        <v>11</v>
      </c>
      <c r="B23" s="395"/>
      <c r="C23" s="395"/>
      <c r="D23" s="395"/>
      <c r="E23" s="396"/>
      <c r="F23" s="176" t="s">
        <v>96</v>
      </c>
      <c r="G23" s="385"/>
      <c r="H23" s="395"/>
      <c r="I23" s="395"/>
      <c r="J23" s="395"/>
      <c r="K23" s="395"/>
      <c r="L23" s="404"/>
      <c r="M23" s="400"/>
      <c r="N23" s="405"/>
      <c r="O23" s="406"/>
      <c r="P23" s="406"/>
      <c r="Q23" s="184">
        <v>963776.72</v>
      </c>
      <c r="R23" s="185" t="s">
        <v>29</v>
      </c>
      <c r="S23" s="197">
        <v>1011.2</v>
      </c>
      <c r="T23" s="394"/>
      <c r="U23" s="383"/>
      <c r="V23" s="403"/>
      <c r="W23" s="426"/>
    </row>
    <row r="24" spans="1:24" s="30" customFormat="1" ht="54" customHeight="1" x14ac:dyDescent="0.2">
      <c r="A24" s="232">
        <v>12</v>
      </c>
      <c r="B24" s="395"/>
      <c r="C24" s="395"/>
      <c r="D24" s="395"/>
      <c r="E24" s="396"/>
      <c r="F24" s="176" t="s">
        <v>97</v>
      </c>
      <c r="G24" s="385"/>
      <c r="H24" s="395"/>
      <c r="I24" s="395"/>
      <c r="J24" s="395"/>
      <c r="K24" s="395"/>
      <c r="L24" s="404"/>
      <c r="M24" s="400"/>
      <c r="N24" s="405"/>
      <c r="O24" s="406"/>
      <c r="P24" s="406"/>
      <c r="Q24" s="184">
        <v>505855</v>
      </c>
      <c r="R24" s="185"/>
      <c r="S24" s="197">
        <v>1043</v>
      </c>
      <c r="T24" s="394"/>
      <c r="U24" s="383"/>
      <c r="V24" s="403"/>
      <c r="W24" s="426"/>
    </row>
    <row r="25" spans="1:24" s="30" customFormat="1" ht="51" customHeight="1" x14ac:dyDescent="0.2">
      <c r="A25" s="232">
        <v>13</v>
      </c>
      <c r="B25" s="395"/>
      <c r="C25" s="395"/>
      <c r="D25" s="395"/>
      <c r="E25" s="396"/>
      <c r="F25" s="176" t="s">
        <v>98</v>
      </c>
      <c r="G25" s="385"/>
      <c r="H25" s="395"/>
      <c r="I25" s="395"/>
      <c r="J25" s="395"/>
      <c r="K25" s="395"/>
      <c r="L25" s="404"/>
      <c r="M25" s="400"/>
      <c r="N25" s="405"/>
      <c r="O25" s="406"/>
      <c r="P25" s="406"/>
      <c r="Q25" s="184">
        <v>227230.96</v>
      </c>
      <c r="R25" s="185"/>
      <c r="S25" s="197">
        <v>238.4</v>
      </c>
      <c r="T25" s="394"/>
      <c r="U25" s="383"/>
      <c r="V25" s="403"/>
      <c r="W25" s="426"/>
    </row>
    <row r="26" spans="1:24" s="30" customFormat="1" ht="137.1" customHeight="1" x14ac:dyDescent="0.2">
      <c r="A26" s="232">
        <v>14</v>
      </c>
      <c r="B26" s="189" t="s">
        <v>50</v>
      </c>
      <c r="C26" s="189" t="s">
        <v>30</v>
      </c>
      <c r="D26" s="189" t="s">
        <v>70</v>
      </c>
      <c r="E26" s="194">
        <v>6205</v>
      </c>
      <c r="F26" s="176" t="s">
        <v>52</v>
      </c>
      <c r="G26" s="173" t="s">
        <v>39</v>
      </c>
      <c r="H26" s="189" t="s">
        <v>43</v>
      </c>
      <c r="I26" s="189" t="s">
        <v>53</v>
      </c>
      <c r="J26" s="189" t="s">
        <v>30</v>
      </c>
      <c r="K26" s="189" t="s">
        <v>53</v>
      </c>
      <c r="L26" s="195">
        <v>365</v>
      </c>
      <c r="M26" s="180" t="s">
        <v>28</v>
      </c>
      <c r="N26" s="199">
        <v>185000</v>
      </c>
      <c r="O26" s="200">
        <v>46057</v>
      </c>
      <c r="P26" s="196">
        <v>46095</v>
      </c>
      <c r="Q26" s="184">
        <f>N26/S26</f>
        <v>185000</v>
      </c>
      <c r="R26" s="185" t="s">
        <v>29</v>
      </c>
      <c r="S26" s="197">
        <v>1</v>
      </c>
      <c r="T26" s="187">
        <f t="shared" si="0"/>
        <v>0.92971983783783796</v>
      </c>
      <c r="U26" s="188">
        <v>171998.17</v>
      </c>
      <c r="V26" s="198" t="s">
        <v>102</v>
      </c>
      <c r="W26" s="233" t="s">
        <v>103</v>
      </c>
    </row>
    <row r="27" spans="1:24" s="30" customFormat="1" ht="137.1" customHeight="1" x14ac:dyDescent="0.2">
      <c r="A27" s="232">
        <v>15</v>
      </c>
      <c r="B27" s="395" t="s">
        <v>50</v>
      </c>
      <c r="C27" s="395" t="s">
        <v>30</v>
      </c>
      <c r="D27" s="395" t="s">
        <v>71</v>
      </c>
      <c r="E27" s="396">
        <v>6206</v>
      </c>
      <c r="F27" s="176" t="s">
        <v>104</v>
      </c>
      <c r="G27" s="385" t="s">
        <v>39</v>
      </c>
      <c r="H27" s="395" t="s">
        <v>66</v>
      </c>
      <c r="I27" s="395" t="s">
        <v>54</v>
      </c>
      <c r="J27" s="395" t="s">
        <v>30</v>
      </c>
      <c r="K27" s="395" t="s">
        <v>54</v>
      </c>
      <c r="L27" s="404">
        <v>458</v>
      </c>
      <c r="M27" s="400" t="s">
        <v>28</v>
      </c>
      <c r="N27" s="405">
        <v>1592730</v>
      </c>
      <c r="O27" s="406">
        <v>46057</v>
      </c>
      <c r="P27" s="406">
        <v>46137</v>
      </c>
      <c r="Q27" s="184">
        <v>277884</v>
      </c>
      <c r="R27" s="185" t="s">
        <v>29</v>
      </c>
      <c r="S27" s="197">
        <v>558</v>
      </c>
      <c r="T27" s="394">
        <f t="shared" si="0"/>
        <v>0.50930503600735844</v>
      </c>
      <c r="U27" s="383">
        <v>811185.41</v>
      </c>
      <c r="V27" s="403" t="s">
        <v>107</v>
      </c>
      <c r="W27" s="426" t="s">
        <v>108</v>
      </c>
    </row>
    <row r="28" spans="1:24" s="30" customFormat="1" ht="137.1" customHeight="1" x14ac:dyDescent="0.2">
      <c r="A28" s="232">
        <v>16</v>
      </c>
      <c r="B28" s="395"/>
      <c r="C28" s="395"/>
      <c r="D28" s="395"/>
      <c r="E28" s="396"/>
      <c r="F28" s="193" t="s">
        <v>105</v>
      </c>
      <c r="G28" s="385"/>
      <c r="H28" s="395"/>
      <c r="I28" s="395"/>
      <c r="J28" s="395"/>
      <c r="K28" s="395"/>
      <c r="L28" s="404"/>
      <c r="M28" s="400"/>
      <c r="N28" s="405"/>
      <c r="O28" s="406"/>
      <c r="P28" s="406"/>
      <c r="Q28" s="184">
        <v>1146330</v>
      </c>
      <c r="R28" s="185" t="s">
        <v>29</v>
      </c>
      <c r="S28" s="197">
        <v>846</v>
      </c>
      <c r="T28" s="394"/>
      <c r="U28" s="383"/>
      <c r="V28" s="403"/>
      <c r="W28" s="426"/>
    </row>
    <row r="29" spans="1:24" s="30" customFormat="1" ht="137.1" customHeight="1" x14ac:dyDescent="0.2">
      <c r="A29" s="232">
        <v>17</v>
      </c>
      <c r="B29" s="395"/>
      <c r="C29" s="395"/>
      <c r="D29" s="395"/>
      <c r="E29" s="396"/>
      <c r="F29" s="193" t="s">
        <v>106</v>
      </c>
      <c r="G29" s="385"/>
      <c r="H29" s="395"/>
      <c r="I29" s="395"/>
      <c r="J29" s="395"/>
      <c r="K29" s="395"/>
      <c r="L29" s="404"/>
      <c r="M29" s="400"/>
      <c r="N29" s="405"/>
      <c r="O29" s="406"/>
      <c r="P29" s="406"/>
      <c r="Q29" s="184">
        <v>168516</v>
      </c>
      <c r="R29" s="185" t="s">
        <v>32</v>
      </c>
      <c r="S29" s="197">
        <v>92</v>
      </c>
      <c r="T29" s="394"/>
      <c r="U29" s="383"/>
      <c r="V29" s="403"/>
      <c r="W29" s="426"/>
    </row>
    <row r="30" spans="1:24" s="30" customFormat="1" ht="137.1" customHeight="1" x14ac:dyDescent="0.2">
      <c r="A30" s="232">
        <v>18</v>
      </c>
      <c r="B30" s="189" t="s">
        <v>50</v>
      </c>
      <c r="C30" s="189" t="s">
        <v>30</v>
      </c>
      <c r="D30" s="189" t="s">
        <v>72</v>
      </c>
      <c r="E30" s="194">
        <v>6207</v>
      </c>
      <c r="F30" s="176" t="s">
        <v>55</v>
      </c>
      <c r="G30" s="173" t="s">
        <v>39</v>
      </c>
      <c r="H30" s="189" t="s">
        <v>43</v>
      </c>
      <c r="I30" s="189" t="s">
        <v>54</v>
      </c>
      <c r="J30" s="189" t="s">
        <v>30</v>
      </c>
      <c r="K30" s="189" t="s">
        <v>54</v>
      </c>
      <c r="L30" s="195">
        <v>33284</v>
      </c>
      <c r="M30" s="180" t="s">
        <v>28</v>
      </c>
      <c r="N30" s="199">
        <v>92817.98</v>
      </c>
      <c r="O30" s="200">
        <v>46048</v>
      </c>
      <c r="P30" s="196">
        <v>46095</v>
      </c>
      <c r="Q30" s="184">
        <f>N30/S30</f>
        <v>92817.98</v>
      </c>
      <c r="R30" s="185" t="s">
        <v>90</v>
      </c>
      <c r="S30" s="197">
        <v>1</v>
      </c>
      <c r="T30" s="187">
        <f t="shared" si="0"/>
        <v>1</v>
      </c>
      <c r="U30" s="188">
        <v>92817.98</v>
      </c>
      <c r="V30" s="198" t="s">
        <v>109</v>
      </c>
      <c r="W30" s="233" t="s">
        <v>110</v>
      </c>
    </row>
    <row r="31" spans="1:24" s="30" customFormat="1" ht="137.1" customHeight="1" x14ac:dyDescent="0.2">
      <c r="A31" s="232">
        <v>19</v>
      </c>
      <c r="B31" s="189" t="s">
        <v>50</v>
      </c>
      <c r="C31" s="189" t="s">
        <v>30</v>
      </c>
      <c r="D31" s="189" t="s">
        <v>73</v>
      </c>
      <c r="E31" s="194">
        <v>6208</v>
      </c>
      <c r="F31" s="176" t="s">
        <v>56</v>
      </c>
      <c r="G31" s="173" t="s">
        <v>39</v>
      </c>
      <c r="H31" s="189" t="s">
        <v>43</v>
      </c>
      <c r="I31" s="189" t="s">
        <v>57</v>
      </c>
      <c r="J31" s="189" t="s">
        <v>30</v>
      </c>
      <c r="K31" s="189" t="s">
        <v>57</v>
      </c>
      <c r="L31" s="195">
        <v>2134</v>
      </c>
      <c r="M31" s="180" t="s">
        <v>28</v>
      </c>
      <c r="N31" s="199">
        <v>2910000</v>
      </c>
      <c r="O31" s="200">
        <v>46276</v>
      </c>
      <c r="P31" s="196">
        <v>46130</v>
      </c>
      <c r="Q31" s="184">
        <f>N31/S31</f>
        <v>727.5</v>
      </c>
      <c r="R31" s="185" t="s">
        <v>29</v>
      </c>
      <c r="S31" s="197">
        <v>4000</v>
      </c>
      <c r="T31" s="187">
        <f t="shared" si="0"/>
        <v>0.60544782474226799</v>
      </c>
      <c r="U31" s="188">
        <v>1761853.17</v>
      </c>
      <c r="V31" s="198" t="s">
        <v>111</v>
      </c>
      <c r="W31" s="233" t="s">
        <v>112</v>
      </c>
    </row>
    <row r="32" spans="1:24" s="30" customFormat="1" ht="137.1" customHeight="1" x14ac:dyDescent="0.2">
      <c r="A32" s="232">
        <v>20</v>
      </c>
      <c r="B32" s="177" t="s">
        <v>50</v>
      </c>
      <c r="C32" s="189" t="s">
        <v>30</v>
      </c>
      <c r="D32" s="189" t="s">
        <v>74</v>
      </c>
      <c r="E32" s="194">
        <v>6209</v>
      </c>
      <c r="F32" s="176" t="s">
        <v>58</v>
      </c>
      <c r="G32" s="173" t="s">
        <v>39</v>
      </c>
      <c r="H32" s="189" t="s">
        <v>43</v>
      </c>
      <c r="I32" s="189" t="s">
        <v>59</v>
      </c>
      <c r="J32" s="189" t="s">
        <v>30</v>
      </c>
      <c r="K32" s="189" t="s">
        <v>59</v>
      </c>
      <c r="L32" s="195">
        <v>73</v>
      </c>
      <c r="M32" s="180" t="s">
        <v>28</v>
      </c>
      <c r="N32" s="199">
        <v>1920000</v>
      </c>
      <c r="O32" s="200">
        <v>46076</v>
      </c>
      <c r="P32" s="196">
        <v>46165</v>
      </c>
      <c r="Q32" s="184">
        <f>N32/S32</f>
        <v>1920000</v>
      </c>
      <c r="R32" s="185" t="s">
        <v>90</v>
      </c>
      <c r="S32" s="197">
        <v>1</v>
      </c>
      <c r="T32" s="187">
        <f t="shared" si="0"/>
        <v>0.72665337500000005</v>
      </c>
      <c r="U32" s="188">
        <v>1395174.48</v>
      </c>
      <c r="V32" s="198" t="s">
        <v>113</v>
      </c>
      <c r="W32" s="233" t="s">
        <v>114</v>
      </c>
    </row>
    <row r="33" spans="1:23" s="30" customFormat="1" ht="137.1" customHeight="1" x14ac:dyDescent="0.2">
      <c r="A33" s="232">
        <v>21</v>
      </c>
      <c r="B33" s="177" t="s">
        <v>50</v>
      </c>
      <c r="C33" s="189" t="s">
        <v>30</v>
      </c>
      <c r="D33" s="189" t="s">
        <v>75</v>
      </c>
      <c r="E33" s="194">
        <v>6210</v>
      </c>
      <c r="F33" s="176" t="s">
        <v>60</v>
      </c>
      <c r="G33" s="173" t="s">
        <v>39</v>
      </c>
      <c r="H33" s="189" t="s">
        <v>40</v>
      </c>
      <c r="I33" s="189" t="s">
        <v>59</v>
      </c>
      <c r="J33" s="189" t="s">
        <v>30</v>
      </c>
      <c r="K33" s="189" t="s">
        <v>59</v>
      </c>
      <c r="L33" s="195">
        <v>33284</v>
      </c>
      <c r="M33" s="180" t="s">
        <v>28</v>
      </c>
      <c r="N33" s="199">
        <v>895095.34</v>
      </c>
      <c r="O33" s="200">
        <v>46069</v>
      </c>
      <c r="P33" s="196">
        <v>46095</v>
      </c>
      <c r="Q33" s="184">
        <f>N33/S33</f>
        <v>895095.34</v>
      </c>
      <c r="R33" s="185" t="s">
        <v>90</v>
      </c>
      <c r="S33" s="197">
        <v>1</v>
      </c>
      <c r="T33" s="187">
        <f t="shared" si="0"/>
        <v>1</v>
      </c>
      <c r="U33" s="188">
        <v>895095.34</v>
      </c>
      <c r="V33" s="198" t="s">
        <v>115</v>
      </c>
      <c r="W33" s="233" t="s">
        <v>116</v>
      </c>
    </row>
    <row r="34" spans="1:23" s="30" customFormat="1" ht="137.1" customHeight="1" x14ac:dyDescent="0.2">
      <c r="A34" s="232">
        <v>22</v>
      </c>
      <c r="B34" s="395" t="s">
        <v>50</v>
      </c>
      <c r="C34" s="395" t="s">
        <v>30</v>
      </c>
      <c r="D34" s="395" t="s">
        <v>76</v>
      </c>
      <c r="E34" s="396">
        <v>6211</v>
      </c>
      <c r="F34" s="176" t="s">
        <v>119</v>
      </c>
      <c r="G34" s="385" t="s">
        <v>39</v>
      </c>
      <c r="H34" s="395" t="s">
        <v>66</v>
      </c>
      <c r="I34" s="395" t="s">
        <v>31</v>
      </c>
      <c r="J34" s="395" t="s">
        <v>30</v>
      </c>
      <c r="K34" s="395" t="s">
        <v>31</v>
      </c>
      <c r="L34" s="404">
        <v>1748</v>
      </c>
      <c r="M34" s="400" t="s">
        <v>28</v>
      </c>
      <c r="N34" s="405">
        <v>1577859.31</v>
      </c>
      <c r="O34" s="406">
        <v>46077</v>
      </c>
      <c r="P34" s="406">
        <v>46130</v>
      </c>
      <c r="Q34" s="184">
        <v>761246.02</v>
      </c>
      <c r="R34" s="185" t="s">
        <v>29</v>
      </c>
      <c r="S34" s="197">
        <v>609.6</v>
      </c>
      <c r="T34" s="394">
        <f t="shared" si="0"/>
        <v>0.99866208603858353</v>
      </c>
      <c r="U34" s="383">
        <v>1575748.27</v>
      </c>
      <c r="V34" s="403" t="s">
        <v>121</v>
      </c>
      <c r="W34" s="426" t="s">
        <v>122</v>
      </c>
    </row>
    <row r="35" spans="1:23" s="30" customFormat="1" ht="45" customHeight="1" x14ac:dyDescent="0.2">
      <c r="A35" s="232">
        <v>23</v>
      </c>
      <c r="B35" s="395"/>
      <c r="C35" s="395"/>
      <c r="D35" s="395"/>
      <c r="E35" s="396"/>
      <c r="F35" s="176" t="s">
        <v>117</v>
      </c>
      <c r="G35" s="385"/>
      <c r="H35" s="395"/>
      <c r="I35" s="395"/>
      <c r="J35" s="395"/>
      <c r="K35" s="395"/>
      <c r="L35" s="404"/>
      <c r="M35" s="400"/>
      <c r="N35" s="405"/>
      <c r="O35" s="406"/>
      <c r="P35" s="406"/>
      <c r="Q35" s="184">
        <v>377340.29</v>
      </c>
      <c r="R35" s="185" t="s">
        <v>32</v>
      </c>
      <c r="S35" s="197">
        <v>212</v>
      </c>
      <c r="T35" s="394"/>
      <c r="U35" s="383"/>
      <c r="V35" s="403"/>
      <c r="W35" s="426"/>
    </row>
    <row r="36" spans="1:23" s="30" customFormat="1" ht="45" customHeight="1" x14ac:dyDescent="0.2">
      <c r="A36" s="232">
        <v>24</v>
      </c>
      <c r="B36" s="395"/>
      <c r="C36" s="395"/>
      <c r="D36" s="395"/>
      <c r="E36" s="396"/>
      <c r="F36" s="193" t="s">
        <v>118</v>
      </c>
      <c r="G36" s="385"/>
      <c r="H36" s="395"/>
      <c r="I36" s="395"/>
      <c r="J36" s="395"/>
      <c r="K36" s="395"/>
      <c r="L36" s="404"/>
      <c r="M36" s="400"/>
      <c r="N36" s="405"/>
      <c r="O36" s="406"/>
      <c r="P36" s="406"/>
      <c r="Q36" s="184">
        <v>300256.98</v>
      </c>
      <c r="R36" s="185" t="s">
        <v>29</v>
      </c>
      <c r="S36" s="197">
        <v>340.86</v>
      </c>
      <c r="T36" s="394"/>
      <c r="U36" s="383"/>
      <c r="V36" s="403"/>
      <c r="W36" s="426"/>
    </row>
    <row r="37" spans="1:23" s="30" customFormat="1" ht="45" customHeight="1" x14ac:dyDescent="0.2">
      <c r="A37" s="232">
        <v>25</v>
      </c>
      <c r="B37" s="395"/>
      <c r="C37" s="395"/>
      <c r="D37" s="395"/>
      <c r="E37" s="396"/>
      <c r="F37" s="193" t="s">
        <v>120</v>
      </c>
      <c r="G37" s="385"/>
      <c r="H37" s="395"/>
      <c r="I37" s="395"/>
      <c r="J37" s="395"/>
      <c r="K37" s="395"/>
      <c r="L37" s="404"/>
      <c r="M37" s="400"/>
      <c r="N37" s="405"/>
      <c r="O37" s="406"/>
      <c r="P37" s="406"/>
      <c r="Q37" s="184">
        <v>139016.01999999999</v>
      </c>
      <c r="R37" s="185" t="s">
        <v>32</v>
      </c>
      <c r="S37" s="197">
        <v>207.16</v>
      </c>
      <c r="T37" s="394"/>
      <c r="U37" s="383"/>
      <c r="V37" s="403"/>
      <c r="W37" s="426"/>
    </row>
    <row r="38" spans="1:23" s="30" customFormat="1" ht="137.1" customHeight="1" x14ac:dyDescent="0.2">
      <c r="A38" s="232">
        <v>26</v>
      </c>
      <c r="B38" s="189" t="s">
        <v>50</v>
      </c>
      <c r="C38" s="189" t="s">
        <v>30</v>
      </c>
      <c r="D38" s="189" t="s">
        <v>77</v>
      </c>
      <c r="E38" s="194">
        <v>6212</v>
      </c>
      <c r="F38" s="176" t="s">
        <v>61</v>
      </c>
      <c r="G38" s="173" t="s">
        <v>39</v>
      </c>
      <c r="H38" s="189" t="s">
        <v>67</v>
      </c>
      <c r="I38" s="189" t="s">
        <v>62</v>
      </c>
      <c r="J38" s="189" t="s">
        <v>30</v>
      </c>
      <c r="K38" s="189" t="s">
        <v>62</v>
      </c>
      <c r="L38" s="195">
        <v>64806</v>
      </c>
      <c r="M38" s="180" t="s">
        <v>28</v>
      </c>
      <c r="N38" s="199">
        <v>125000</v>
      </c>
      <c r="O38" s="200">
        <v>46076</v>
      </c>
      <c r="P38" s="196">
        <v>46387</v>
      </c>
      <c r="Q38" s="184">
        <f>N38/S38</f>
        <v>250</v>
      </c>
      <c r="R38" s="185" t="s">
        <v>29</v>
      </c>
      <c r="S38" s="197">
        <v>500</v>
      </c>
      <c r="T38" s="187">
        <f t="shared" si="0"/>
        <v>0.91756000000000004</v>
      </c>
      <c r="U38" s="188">
        <v>114695</v>
      </c>
      <c r="V38" s="198" t="s">
        <v>127</v>
      </c>
      <c r="W38" s="233" t="s">
        <v>128</v>
      </c>
    </row>
    <row r="39" spans="1:23" s="30" customFormat="1" ht="137.1" customHeight="1" x14ac:dyDescent="0.2">
      <c r="A39" s="232">
        <v>27</v>
      </c>
      <c r="B39" s="189" t="s">
        <v>50</v>
      </c>
      <c r="C39" s="395" t="s">
        <v>30</v>
      </c>
      <c r="D39" s="395" t="s">
        <v>78</v>
      </c>
      <c r="E39" s="396">
        <v>6213</v>
      </c>
      <c r="F39" s="176" t="s">
        <v>123</v>
      </c>
      <c r="G39" s="385" t="s">
        <v>39</v>
      </c>
      <c r="H39" s="395" t="s">
        <v>66</v>
      </c>
      <c r="I39" s="395" t="s">
        <v>31</v>
      </c>
      <c r="J39" s="395" t="s">
        <v>30</v>
      </c>
      <c r="K39" s="395" t="s">
        <v>31</v>
      </c>
      <c r="L39" s="404">
        <v>1557</v>
      </c>
      <c r="M39" s="400" t="s">
        <v>28</v>
      </c>
      <c r="N39" s="405">
        <v>1441188</v>
      </c>
      <c r="O39" s="407">
        <v>46077</v>
      </c>
      <c r="P39" s="406">
        <v>46137</v>
      </c>
      <c r="Q39" s="184">
        <v>590940</v>
      </c>
      <c r="R39" s="185" t="s">
        <v>29</v>
      </c>
      <c r="S39" s="197">
        <v>1125.4000000000001</v>
      </c>
      <c r="T39" s="394">
        <f t="shared" si="0"/>
        <v>0.50942920007660342</v>
      </c>
      <c r="U39" s="383">
        <v>734183.25</v>
      </c>
      <c r="V39" s="403" t="s">
        <v>125</v>
      </c>
      <c r="W39" s="426" t="s">
        <v>126</v>
      </c>
    </row>
    <row r="40" spans="1:23" s="30" customFormat="1" ht="137.1" customHeight="1" x14ac:dyDescent="0.2">
      <c r="A40" s="232">
        <v>28</v>
      </c>
      <c r="B40" s="189"/>
      <c r="C40" s="395"/>
      <c r="D40" s="395"/>
      <c r="E40" s="396"/>
      <c r="F40" s="176" t="s">
        <v>124</v>
      </c>
      <c r="G40" s="385"/>
      <c r="H40" s="395"/>
      <c r="I40" s="395"/>
      <c r="J40" s="395"/>
      <c r="K40" s="395"/>
      <c r="L40" s="404"/>
      <c r="M40" s="400"/>
      <c r="N40" s="405"/>
      <c r="O40" s="405"/>
      <c r="P40" s="406"/>
      <c r="Q40" s="184">
        <v>850248</v>
      </c>
      <c r="R40" s="185" t="s">
        <v>29</v>
      </c>
      <c r="S40" s="197">
        <v>504</v>
      </c>
      <c r="T40" s="394"/>
      <c r="U40" s="383"/>
      <c r="V40" s="403"/>
      <c r="W40" s="426"/>
    </row>
    <row r="41" spans="1:23" s="30" customFormat="1" ht="208.5" customHeight="1" x14ac:dyDescent="0.2">
      <c r="A41" s="232">
        <v>29</v>
      </c>
      <c r="B41" s="395" t="s">
        <v>50</v>
      </c>
      <c r="C41" s="395" t="s">
        <v>30</v>
      </c>
      <c r="D41" s="395" t="s">
        <v>79</v>
      </c>
      <c r="E41" s="396">
        <v>6214</v>
      </c>
      <c r="F41" s="176" t="s">
        <v>129</v>
      </c>
      <c r="G41" s="385" t="s">
        <v>39</v>
      </c>
      <c r="H41" s="395" t="s">
        <v>66</v>
      </c>
      <c r="I41" s="395" t="s">
        <v>31</v>
      </c>
      <c r="J41" s="395" t="s">
        <v>30</v>
      </c>
      <c r="K41" s="395" t="s">
        <v>31</v>
      </c>
      <c r="L41" s="404">
        <v>1557</v>
      </c>
      <c r="M41" s="400" t="s">
        <v>28</v>
      </c>
      <c r="N41" s="405">
        <v>642762.6</v>
      </c>
      <c r="O41" s="406">
        <v>46077</v>
      </c>
      <c r="P41" s="406">
        <v>46102</v>
      </c>
      <c r="Q41" s="391">
        <f>N41/S41</f>
        <v>1258.8378378378377</v>
      </c>
      <c r="R41" s="393" t="s">
        <v>29</v>
      </c>
      <c r="S41" s="197">
        <v>510.6</v>
      </c>
      <c r="T41" s="394">
        <f t="shared" si="0"/>
        <v>0.61122887361523526</v>
      </c>
      <c r="U41" s="383">
        <v>392875.06</v>
      </c>
      <c r="V41" s="403" t="s">
        <v>130</v>
      </c>
      <c r="W41" s="426" t="s">
        <v>131</v>
      </c>
    </row>
    <row r="42" spans="1:23" s="30" customFormat="1" ht="137.1" customHeight="1" x14ac:dyDescent="0.2">
      <c r="A42" s="232">
        <v>30</v>
      </c>
      <c r="B42" s="395"/>
      <c r="C42" s="395"/>
      <c r="D42" s="395"/>
      <c r="E42" s="396"/>
      <c r="F42" s="193" t="s">
        <v>92</v>
      </c>
      <c r="G42" s="385"/>
      <c r="H42" s="395"/>
      <c r="I42" s="395"/>
      <c r="J42" s="395"/>
      <c r="K42" s="395"/>
      <c r="L42" s="404"/>
      <c r="M42" s="400"/>
      <c r="N42" s="405"/>
      <c r="O42" s="406"/>
      <c r="P42" s="406"/>
      <c r="Q42" s="391"/>
      <c r="R42" s="393"/>
      <c r="S42" s="197">
        <v>220.8</v>
      </c>
      <c r="T42" s="394"/>
      <c r="U42" s="383"/>
      <c r="V42" s="403"/>
      <c r="W42" s="426"/>
    </row>
    <row r="43" spans="1:23" s="30" customFormat="1" ht="166.5" customHeight="1" x14ac:dyDescent="0.2">
      <c r="A43" s="232">
        <v>31</v>
      </c>
      <c r="B43" s="395" t="s">
        <v>50</v>
      </c>
      <c r="C43" s="395" t="s">
        <v>30</v>
      </c>
      <c r="D43" s="395" t="s">
        <v>80</v>
      </c>
      <c r="E43" s="396">
        <v>6215</v>
      </c>
      <c r="F43" s="176" t="s">
        <v>132</v>
      </c>
      <c r="G43" s="385" t="s">
        <v>39</v>
      </c>
      <c r="H43" s="395" t="s">
        <v>43</v>
      </c>
      <c r="I43" s="395" t="s">
        <v>31</v>
      </c>
      <c r="J43" s="395" t="s">
        <v>30</v>
      </c>
      <c r="K43" s="395" t="s">
        <v>31</v>
      </c>
      <c r="L43" s="404">
        <v>39548</v>
      </c>
      <c r="M43" s="400" t="s">
        <v>28</v>
      </c>
      <c r="N43" s="405">
        <v>6323388.6900000004</v>
      </c>
      <c r="O43" s="406">
        <v>46062</v>
      </c>
      <c r="P43" s="406">
        <v>46109</v>
      </c>
      <c r="Q43" s="184">
        <v>4763128.3600000003</v>
      </c>
      <c r="R43" s="185" t="s">
        <v>29</v>
      </c>
      <c r="S43" s="197">
        <v>2193.71</v>
      </c>
      <c r="T43" s="394">
        <f t="shared" si="0"/>
        <v>0.98081084590104484</v>
      </c>
      <c r="U43" s="383">
        <v>6202048.21</v>
      </c>
      <c r="V43" s="403" t="s">
        <v>134</v>
      </c>
      <c r="W43" s="426" t="s">
        <v>135</v>
      </c>
    </row>
    <row r="44" spans="1:23" s="30" customFormat="1" ht="56.25" customHeight="1" x14ac:dyDescent="0.2">
      <c r="A44" s="232">
        <v>32</v>
      </c>
      <c r="B44" s="395"/>
      <c r="C44" s="395"/>
      <c r="D44" s="395"/>
      <c r="E44" s="396"/>
      <c r="F44" s="193" t="s">
        <v>133</v>
      </c>
      <c r="G44" s="385"/>
      <c r="H44" s="395"/>
      <c r="I44" s="395"/>
      <c r="J44" s="395"/>
      <c r="K44" s="395"/>
      <c r="L44" s="404"/>
      <c r="M44" s="400"/>
      <c r="N44" s="405"/>
      <c r="O44" s="406"/>
      <c r="P44" s="406"/>
      <c r="Q44" s="184">
        <v>805882.07</v>
      </c>
      <c r="R44" s="185" t="s">
        <v>29</v>
      </c>
      <c r="S44" s="197">
        <v>983.81</v>
      </c>
      <c r="T44" s="394"/>
      <c r="U44" s="383"/>
      <c r="V44" s="403"/>
      <c r="W44" s="426"/>
    </row>
    <row r="45" spans="1:23" s="30" customFormat="1" ht="66.75" customHeight="1" x14ac:dyDescent="0.2">
      <c r="A45" s="232">
        <v>33</v>
      </c>
      <c r="B45" s="395"/>
      <c r="C45" s="395"/>
      <c r="D45" s="395"/>
      <c r="E45" s="396"/>
      <c r="F45" s="193" t="s">
        <v>34</v>
      </c>
      <c r="G45" s="385"/>
      <c r="H45" s="395"/>
      <c r="I45" s="395"/>
      <c r="J45" s="395"/>
      <c r="K45" s="395"/>
      <c r="L45" s="404"/>
      <c r="M45" s="400"/>
      <c r="N45" s="405"/>
      <c r="O45" s="406"/>
      <c r="P45" s="406"/>
      <c r="Q45" s="184">
        <v>530668.17000000004</v>
      </c>
      <c r="R45" s="185" t="s">
        <v>29</v>
      </c>
      <c r="S45" s="197">
        <v>378.83</v>
      </c>
      <c r="T45" s="394"/>
      <c r="U45" s="383"/>
      <c r="V45" s="403"/>
      <c r="W45" s="426"/>
    </row>
    <row r="46" spans="1:23" s="30" customFormat="1" ht="66.75" customHeight="1" x14ac:dyDescent="0.2">
      <c r="A46" s="232">
        <v>34</v>
      </c>
      <c r="B46" s="395"/>
      <c r="C46" s="395"/>
      <c r="D46" s="395"/>
      <c r="E46" s="396"/>
      <c r="F46" s="193" t="s">
        <v>33</v>
      </c>
      <c r="G46" s="385"/>
      <c r="H46" s="395"/>
      <c r="I46" s="395"/>
      <c r="J46" s="395"/>
      <c r="K46" s="395"/>
      <c r="L46" s="404"/>
      <c r="M46" s="400"/>
      <c r="N46" s="405"/>
      <c r="O46" s="406"/>
      <c r="P46" s="406"/>
      <c r="Q46" s="184">
        <v>223710.09</v>
      </c>
      <c r="R46" s="185" t="s">
        <v>32</v>
      </c>
      <c r="S46" s="197">
        <v>395.43</v>
      </c>
      <c r="T46" s="394"/>
      <c r="U46" s="383"/>
      <c r="V46" s="403"/>
      <c r="W46" s="426"/>
    </row>
    <row r="47" spans="1:23" s="30" customFormat="1" ht="137.1" customHeight="1" x14ac:dyDescent="0.2">
      <c r="A47" s="232">
        <v>35</v>
      </c>
      <c r="B47" s="189" t="s">
        <v>50</v>
      </c>
      <c r="C47" s="189" t="s">
        <v>30</v>
      </c>
      <c r="D47" s="189" t="s">
        <v>81</v>
      </c>
      <c r="E47" s="194">
        <v>6216</v>
      </c>
      <c r="F47" s="176" t="s">
        <v>63</v>
      </c>
      <c r="G47" s="173" t="s">
        <v>39</v>
      </c>
      <c r="H47" s="189" t="s">
        <v>43</v>
      </c>
      <c r="I47" s="189" t="s">
        <v>64</v>
      </c>
      <c r="J47" s="189" t="s">
        <v>30</v>
      </c>
      <c r="K47" s="189" t="s">
        <v>64</v>
      </c>
      <c r="L47" s="195">
        <v>6470</v>
      </c>
      <c r="M47" s="180" t="s">
        <v>28</v>
      </c>
      <c r="N47" s="199">
        <v>125072.64</v>
      </c>
      <c r="O47" s="200">
        <v>46069</v>
      </c>
      <c r="P47" s="196">
        <v>46081</v>
      </c>
      <c r="Q47" s="184">
        <v>629.27</v>
      </c>
      <c r="R47" s="185" t="s">
        <v>29</v>
      </c>
      <c r="S47" s="197">
        <v>1</v>
      </c>
      <c r="T47" s="187">
        <f t="shared" si="0"/>
        <v>1</v>
      </c>
      <c r="U47" s="199">
        <v>125072.64</v>
      </c>
      <c r="V47" s="198" t="s">
        <v>136</v>
      </c>
      <c r="W47" s="233" t="s">
        <v>137</v>
      </c>
    </row>
    <row r="48" spans="1:23" s="30" customFormat="1" ht="200.25" customHeight="1" x14ac:dyDescent="0.2">
      <c r="A48" s="232">
        <v>36</v>
      </c>
      <c r="B48" s="395" t="s">
        <v>50</v>
      </c>
      <c r="C48" s="395" t="s">
        <v>30</v>
      </c>
      <c r="D48" s="395" t="s">
        <v>83</v>
      </c>
      <c r="E48" s="396">
        <v>6218</v>
      </c>
      <c r="F48" s="176" t="s">
        <v>84</v>
      </c>
      <c r="G48" s="385" t="s">
        <v>85</v>
      </c>
      <c r="H48" s="395" t="s">
        <v>43</v>
      </c>
      <c r="I48" s="395" t="s">
        <v>31</v>
      </c>
      <c r="J48" s="395" t="s">
        <v>30</v>
      </c>
      <c r="K48" s="395" t="s">
        <v>31</v>
      </c>
      <c r="L48" s="404">
        <v>330</v>
      </c>
      <c r="M48" s="400" t="s">
        <v>28</v>
      </c>
      <c r="N48" s="405">
        <v>5777307.4100000001</v>
      </c>
      <c r="O48" s="406">
        <v>46069</v>
      </c>
      <c r="P48" s="406">
        <v>46130</v>
      </c>
      <c r="Q48" s="191">
        <v>3617653.99</v>
      </c>
      <c r="R48" s="185" t="s">
        <v>29</v>
      </c>
      <c r="S48" s="197">
        <v>1890</v>
      </c>
      <c r="T48" s="394">
        <f t="shared" si="0"/>
        <v>0.97868611945646844</v>
      </c>
      <c r="U48" s="383">
        <v>5654170.5700000003</v>
      </c>
      <c r="V48" s="403" t="s">
        <v>86</v>
      </c>
      <c r="W48" s="426" t="s">
        <v>87</v>
      </c>
    </row>
    <row r="49" spans="1:23" ht="38.25" customHeight="1" x14ac:dyDescent="0.25">
      <c r="A49" s="234">
        <v>37</v>
      </c>
      <c r="B49" s="395"/>
      <c r="C49" s="395"/>
      <c r="D49" s="395"/>
      <c r="E49" s="396"/>
      <c r="F49" s="202" t="s">
        <v>48</v>
      </c>
      <c r="G49" s="385"/>
      <c r="H49" s="395"/>
      <c r="I49" s="395"/>
      <c r="J49" s="395"/>
      <c r="K49" s="395"/>
      <c r="L49" s="404"/>
      <c r="M49" s="400"/>
      <c r="N49" s="405"/>
      <c r="O49" s="406"/>
      <c r="P49" s="406"/>
      <c r="Q49" s="191">
        <v>756432.31</v>
      </c>
      <c r="R49" s="185" t="s">
        <v>29</v>
      </c>
      <c r="S49" s="197">
        <v>919</v>
      </c>
      <c r="T49" s="394"/>
      <c r="U49" s="383"/>
      <c r="V49" s="403"/>
      <c r="W49" s="426"/>
    </row>
    <row r="50" spans="1:23" ht="36.75" customHeight="1" x14ac:dyDescent="0.25">
      <c r="A50" s="234">
        <v>38</v>
      </c>
      <c r="B50" s="395"/>
      <c r="C50" s="395"/>
      <c r="D50" s="395"/>
      <c r="E50" s="396"/>
      <c r="F50" s="202" t="s">
        <v>34</v>
      </c>
      <c r="G50" s="385"/>
      <c r="H50" s="395"/>
      <c r="I50" s="395"/>
      <c r="J50" s="395"/>
      <c r="K50" s="395"/>
      <c r="L50" s="404"/>
      <c r="M50" s="400"/>
      <c r="N50" s="405"/>
      <c r="O50" s="406"/>
      <c r="P50" s="406"/>
      <c r="Q50" s="191">
        <v>769720.4</v>
      </c>
      <c r="R50" s="185" t="s">
        <v>32</v>
      </c>
      <c r="S50" s="197">
        <v>552.08000000000004</v>
      </c>
      <c r="T50" s="394"/>
      <c r="U50" s="383"/>
      <c r="V50" s="403"/>
      <c r="W50" s="426"/>
    </row>
    <row r="51" spans="1:23" ht="36.75" customHeight="1" x14ac:dyDescent="0.25">
      <c r="A51" s="234">
        <v>39</v>
      </c>
      <c r="B51" s="395"/>
      <c r="C51" s="395"/>
      <c r="D51" s="395"/>
      <c r="E51" s="396"/>
      <c r="F51" s="202" t="s">
        <v>89</v>
      </c>
      <c r="G51" s="385"/>
      <c r="H51" s="395"/>
      <c r="I51" s="395"/>
      <c r="J51" s="395"/>
      <c r="K51" s="395"/>
      <c r="L51" s="404"/>
      <c r="M51" s="400"/>
      <c r="N51" s="405"/>
      <c r="O51" s="406"/>
      <c r="P51" s="406"/>
      <c r="Q51" s="191">
        <v>286485.23</v>
      </c>
      <c r="R51" s="185" t="s">
        <v>90</v>
      </c>
      <c r="S51" s="197">
        <v>1</v>
      </c>
      <c r="T51" s="394"/>
      <c r="U51" s="383"/>
      <c r="V51" s="403"/>
      <c r="W51" s="426"/>
    </row>
    <row r="52" spans="1:23" ht="45.75" customHeight="1" x14ac:dyDescent="0.25">
      <c r="A52" s="234">
        <v>40</v>
      </c>
      <c r="B52" s="395"/>
      <c r="C52" s="395"/>
      <c r="D52" s="395"/>
      <c r="E52" s="396"/>
      <c r="F52" s="202" t="s">
        <v>33</v>
      </c>
      <c r="G52" s="385"/>
      <c r="H52" s="395"/>
      <c r="I52" s="395"/>
      <c r="J52" s="395"/>
      <c r="K52" s="395"/>
      <c r="L52" s="404"/>
      <c r="M52" s="400"/>
      <c r="N52" s="405"/>
      <c r="O52" s="406"/>
      <c r="P52" s="406"/>
      <c r="Q52" s="191">
        <v>347015.48</v>
      </c>
      <c r="R52" s="185" t="s">
        <v>29</v>
      </c>
      <c r="S52" s="197">
        <v>460.65</v>
      </c>
      <c r="T52" s="394"/>
      <c r="U52" s="383"/>
      <c r="V52" s="403"/>
      <c r="W52" s="426"/>
    </row>
    <row r="53" spans="1:23" ht="150" customHeight="1" x14ac:dyDescent="0.25">
      <c r="A53" s="232">
        <v>41</v>
      </c>
      <c r="B53" s="194" t="s">
        <v>148</v>
      </c>
      <c r="C53" s="189" t="s">
        <v>159</v>
      </c>
      <c r="D53" s="189" t="s">
        <v>161</v>
      </c>
      <c r="E53" s="194">
        <v>6401</v>
      </c>
      <c r="F53" s="176" t="s">
        <v>160</v>
      </c>
      <c r="G53" s="203" t="s">
        <v>162</v>
      </c>
      <c r="H53" s="203" t="s">
        <v>67</v>
      </c>
      <c r="I53" s="189" t="s">
        <v>163</v>
      </c>
      <c r="J53" s="189" t="s">
        <v>159</v>
      </c>
      <c r="K53" s="189" t="s">
        <v>163</v>
      </c>
      <c r="L53" s="195">
        <v>64806</v>
      </c>
      <c r="M53" s="180" t="s">
        <v>28</v>
      </c>
      <c r="N53" s="199">
        <v>3074000</v>
      </c>
      <c r="O53" s="200">
        <v>46062</v>
      </c>
      <c r="P53" s="196">
        <v>46089</v>
      </c>
      <c r="Q53" s="184">
        <f>N53/S53</f>
        <v>3074000</v>
      </c>
      <c r="R53" s="185" t="s">
        <v>90</v>
      </c>
      <c r="S53" s="197">
        <v>1</v>
      </c>
      <c r="T53" s="187">
        <f>U53*100%/N53</f>
        <v>1</v>
      </c>
      <c r="U53" s="188">
        <v>3074000</v>
      </c>
      <c r="V53" s="198" t="s">
        <v>164</v>
      </c>
      <c r="W53" s="233" t="s">
        <v>165</v>
      </c>
    </row>
    <row r="54" spans="1:23" ht="66" customHeight="1" x14ac:dyDescent="0.25">
      <c r="A54" s="427" t="s">
        <v>143</v>
      </c>
      <c r="B54" s="408"/>
      <c r="C54" s="408"/>
      <c r="D54" s="408"/>
      <c r="E54" s="408"/>
      <c r="F54" s="408"/>
      <c r="G54" s="408"/>
      <c r="H54" s="408"/>
      <c r="I54" s="408"/>
      <c r="J54" s="408"/>
      <c r="K54" s="408"/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  <c r="W54" s="428"/>
    </row>
    <row r="55" spans="1:23" s="95" customFormat="1" ht="115.5" customHeight="1" x14ac:dyDescent="0.3">
      <c r="A55" s="232">
        <v>42</v>
      </c>
      <c r="B55" s="194" t="s">
        <v>148</v>
      </c>
      <c r="C55" s="189" t="s">
        <v>30</v>
      </c>
      <c r="D55" s="189" t="s">
        <v>144</v>
      </c>
      <c r="E55" s="194">
        <v>6219</v>
      </c>
      <c r="F55" s="176" t="s">
        <v>140</v>
      </c>
      <c r="G55" s="173" t="s">
        <v>39</v>
      </c>
      <c r="H55" s="203" t="s">
        <v>43</v>
      </c>
      <c r="I55" s="189" t="s">
        <v>31</v>
      </c>
      <c r="J55" s="189" t="s">
        <v>30</v>
      </c>
      <c r="K55" s="189" t="s">
        <v>31</v>
      </c>
      <c r="L55" s="195">
        <v>6470</v>
      </c>
      <c r="M55" s="180" t="s">
        <v>28</v>
      </c>
      <c r="N55" s="199">
        <v>211316.96</v>
      </c>
      <c r="O55" s="200">
        <v>46104</v>
      </c>
      <c r="P55" s="196">
        <v>46146</v>
      </c>
      <c r="Q55" s="184">
        <f t="shared" ref="Q55:Q64" si="1">N55/S55</f>
        <v>254.59874698795178</v>
      </c>
      <c r="R55" s="185" t="s">
        <v>29</v>
      </c>
      <c r="S55" s="197">
        <v>830</v>
      </c>
      <c r="T55" s="187">
        <f t="shared" ref="T55:T64" si="2">U55*100%/N55</f>
        <v>1</v>
      </c>
      <c r="U55" s="199">
        <v>211316.96</v>
      </c>
      <c r="V55" s="198" t="s">
        <v>153</v>
      </c>
      <c r="W55" s="233" t="s">
        <v>154</v>
      </c>
    </row>
    <row r="56" spans="1:23" s="95" customFormat="1" ht="115.5" customHeight="1" x14ac:dyDescent="0.3">
      <c r="A56" s="232">
        <v>43</v>
      </c>
      <c r="B56" s="194" t="s">
        <v>148</v>
      </c>
      <c r="C56" s="189" t="s">
        <v>30</v>
      </c>
      <c r="D56" s="189" t="s">
        <v>192</v>
      </c>
      <c r="E56" s="194">
        <v>6220</v>
      </c>
      <c r="F56" s="176" t="s">
        <v>191</v>
      </c>
      <c r="G56" s="173" t="s">
        <v>39</v>
      </c>
      <c r="H56" s="203"/>
      <c r="I56" s="189" t="s">
        <v>31</v>
      </c>
      <c r="J56" s="189" t="s">
        <v>30</v>
      </c>
      <c r="K56" s="189" t="s">
        <v>31</v>
      </c>
      <c r="L56" s="195"/>
      <c r="M56" s="180"/>
      <c r="N56" s="199">
        <v>2519385</v>
      </c>
      <c r="O56" s="200">
        <v>46104</v>
      </c>
      <c r="P56" s="196">
        <v>46200</v>
      </c>
      <c r="Q56" s="184" t="s">
        <v>193</v>
      </c>
      <c r="R56" s="185" t="s">
        <v>193</v>
      </c>
      <c r="S56" s="197">
        <v>830</v>
      </c>
      <c r="T56" s="187">
        <f t="shared" si="2"/>
        <v>0.54297725436961797</v>
      </c>
      <c r="U56" s="188">
        <v>1367968.75</v>
      </c>
      <c r="V56" s="198"/>
      <c r="W56" s="233"/>
    </row>
    <row r="57" spans="1:23" s="95" customFormat="1" ht="271.5" customHeight="1" x14ac:dyDescent="0.3">
      <c r="A57" s="232">
        <v>44</v>
      </c>
      <c r="B57" s="396" t="s">
        <v>148</v>
      </c>
      <c r="C57" s="395" t="s">
        <v>30</v>
      </c>
      <c r="D57" s="395" t="s">
        <v>145</v>
      </c>
      <c r="E57" s="396">
        <v>6121</v>
      </c>
      <c r="F57" s="176" t="s">
        <v>175</v>
      </c>
      <c r="G57" s="409" t="s">
        <v>149</v>
      </c>
      <c r="H57" s="409" t="s">
        <v>43</v>
      </c>
      <c r="I57" s="395" t="s">
        <v>31</v>
      </c>
      <c r="J57" s="395" t="s">
        <v>30</v>
      </c>
      <c r="K57" s="395" t="s">
        <v>31</v>
      </c>
      <c r="L57" s="404">
        <v>348</v>
      </c>
      <c r="M57" s="400" t="s">
        <v>28</v>
      </c>
      <c r="N57" s="199">
        <v>9274247.0199999996</v>
      </c>
      <c r="O57" s="406">
        <v>46104</v>
      </c>
      <c r="P57" s="406">
        <v>46196</v>
      </c>
      <c r="Q57" s="184">
        <f t="shared" si="1"/>
        <v>2103.3377225409927</v>
      </c>
      <c r="R57" s="185" t="s">
        <v>29</v>
      </c>
      <c r="S57" s="197">
        <v>4409.3</v>
      </c>
      <c r="T57" s="394">
        <f>U57*100%/13115456.93</f>
        <v>0.90940779674383787</v>
      </c>
      <c r="U57" s="383">
        <v>11927298.789999999</v>
      </c>
      <c r="V57" s="403" t="s">
        <v>155</v>
      </c>
      <c r="W57" s="426" t="s">
        <v>156</v>
      </c>
    </row>
    <row r="58" spans="1:23" s="95" customFormat="1" ht="34.5" customHeight="1" x14ac:dyDescent="0.3">
      <c r="A58" s="232">
        <v>45</v>
      </c>
      <c r="B58" s="396"/>
      <c r="C58" s="395"/>
      <c r="D58" s="395"/>
      <c r="E58" s="396"/>
      <c r="F58" s="176" t="s">
        <v>34</v>
      </c>
      <c r="G58" s="409"/>
      <c r="H58" s="409"/>
      <c r="I58" s="395"/>
      <c r="J58" s="395"/>
      <c r="K58" s="395"/>
      <c r="L58" s="404"/>
      <c r="M58" s="400"/>
      <c r="N58" s="199">
        <v>1840485.03</v>
      </c>
      <c r="O58" s="406"/>
      <c r="P58" s="406"/>
      <c r="Q58" s="184">
        <f t="shared" si="1"/>
        <v>1925.5158080850351</v>
      </c>
      <c r="R58" s="185" t="s">
        <v>32</v>
      </c>
      <c r="S58" s="197">
        <v>955.84</v>
      </c>
      <c r="T58" s="394"/>
      <c r="U58" s="383"/>
      <c r="V58" s="403"/>
      <c r="W58" s="426"/>
    </row>
    <row r="59" spans="1:23" s="95" customFormat="1" ht="36.75" customHeight="1" x14ac:dyDescent="0.3">
      <c r="A59" s="232">
        <v>46</v>
      </c>
      <c r="B59" s="396"/>
      <c r="C59" s="395"/>
      <c r="D59" s="395"/>
      <c r="E59" s="396"/>
      <c r="F59" s="176" t="s">
        <v>124</v>
      </c>
      <c r="G59" s="409"/>
      <c r="H59" s="409"/>
      <c r="I59" s="395"/>
      <c r="J59" s="395"/>
      <c r="K59" s="395"/>
      <c r="L59" s="404"/>
      <c r="M59" s="400"/>
      <c r="N59" s="199">
        <v>1568883.31</v>
      </c>
      <c r="O59" s="406"/>
      <c r="P59" s="406"/>
      <c r="Q59" s="184">
        <f t="shared" si="1"/>
        <v>1268.5020294307892</v>
      </c>
      <c r="R59" s="185" t="s">
        <v>29</v>
      </c>
      <c r="S59" s="197">
        <v>1236.8</v>
      </c>
      <c r="T59" s="394"/>
      <c r="U59" s="383"/>
      <c r="V59" s="403"/>
      <c r="W59" s="426"/>
    </row>
    <row r="60" spans="1:23" s="95" customFormat="1" ht="57.75" customHeight="1" x14ac:dyDescent="0.3">
      <c r="A60" s="232">
        <v>47</v>
      </c>
      <c r="B60" s="396"/>
      <c r="C60" s="395"/>
      <c r="D60" s="395"/>
      <c r="E60" s="396"/>
      <c r="F60" s="176" t="s">
        <v>33</v>
      </c>
      <c r="G60" s="409"/>
      <c r="H60" s="409"/>
      <c r="I60" s="395"/>
      <c r="J60" s="395"/>
      <c r="K60" s="395"/>
      <c r="L60" s="404"/>
      <c r="M60" s="400"/>
      <c r="N60" s="199">
        <v>431841.57</v>
      </c>
      <c r="O60" s="406"/>
      <c r="P60" s="406"/>
      <c r="Q60" s="184">
        <f t="shared" si="1"/>
        <v>710.18397552913314</v>
      </c>
      <c r="R60" s="185" t="s">
        <v>32</v>
      </c>
      <c r="S60" s="197">
        <v>608.07000000000005</v>
      </c>
      <c r="T60" s="394"/>
      <c r="U60" s="383"/>
      <c r="V60" s="403"/>
      <c r="W60" s="426"/>
    </row>
    <row r="61" spans="1:23" s="95" customFormat="1" ht="81" customHeight="1" x14ac:dyDescent="0.3">
      <c r="A61" s="232">
        <v>48</v>
      </c>
      <c r="B61" s="194" t="s">
        <v>148</v>
      </c>
      <c r="C61" s="189" t="s">
        <v>30</v>
      </c>
      <c r="D61" s="189" t="s">
        <v>146</v>
      </c>
      <c r="E61" s="194">
        <v>6222</v>
      </c>
      <c r="F61" s="176" t="s">
        <v>141</v>
      </c>
      <c r="G61" s="203" t="s">
        <v>150</v>
      </c>
      <c r="H61" s="203" t="s">
        <v>43</v>
      </c>
      <c r="I61" s="189" t="s">
        <v>53</v>
      </c>
      <c r="J61" s="189" t="s">
        <v>30</v>
      </c>
      <c r="K61" s="189" t="s">
        <v>53</v>
      </c>
      <c r="L61" s="195">
        <v>2921</v>
      </c>
      <c r="M61" s="180" t="s">
        <v>28</v>
      </c>
      <c r="N61" s="199">
        <v>1612400</v>
      </c>
      <c r="O61" s="200">
        <v>46104</v>
      </c>
      <c r="P61" s="196">
        <v>46151</v>
      </c>
      <c r="Q61" s="184">
        <f t="shared" si="1"/>
        <v>1612400</v>
      </c>
      <c r="R61" s="185" t="s">
        <v>90</v>
      </c>
      <c r="S61" s="197">
        <v>1</v>
      </c>
      <c r="T61" s="187">
        <f t="shared" si="2"/>
        <v>1</v>
      </c>
      <c r="U61" s="188">
        <v>1612400</v>
      </c>
      <c r="V61" s="198" t="s">
        <v>151</v>
      </c>
      <c r="W61" s="233" t="s">
        <v>152</v>
      </c>
    </row>
    <row r="62" spans="1:23" s="95" customFormat="1" ht="190.5" customHeight="1" x14ac:dyDescent="0.3">
      <c r="A62" s="232">
        <v>49</v>
      </c>
      <c r="B62" s="194" t="s">
        <v>148</v>
      </c>
      <c r="C62" s="189" t="s">
        <v>30</v>
      </c>
      <c r="D62" s="189" t="s">
        <v>147</v>
      </c>
      <c r="E62" s="194">
        <v>6223</v>
      </c>
      <c r="F62" s="176" t="s">
        <v>142</v>
      </c>
      <c r="G62" s="173" t="s">
        <v>39</v>
      </c>
      <c r="H62" s="203" t="s">
        <v>43</v>
      </c>
      <c r="I62" s="189" t="s">
        <v>31</v>
      </c>
      <c r="J62" s="189" t="s">
        <v>30</v>
      </c>
      <c r="K62" s="189" t="s">
        <v>31</v>
      </c>
      <c r="L62" s="195">
        <v>33284</v>
      </c>
      <c r="M62" s="180" t="s">
        <v>28</v>
      </c>
      <c r="N62" s="199">
        <v>93438</v>
      </c>
      <c r="O62" s="200">
        <v>46106</v>
      </c>
      <c r="P62" s="196">
        <v>46113</v>
      </c>
      <c r="Q62" s="184">
        <f t="shared" si="1"/>
        <v>93438</v>
      </c>
      <c r="R62" s="185" t="s">
        <v>90</v>
      </c>
      <c r="S62" s="197">
        <v>1</v>
      </c>
      <c r="T62" s="187">
        <f t="shared" si="2"/>
        <v>1</v>
      </c>
      <c r="U62" s="188">
        <v>93438</v>
      </c>
      <c r="V62" s="198" t="s">
        <v>157</v>
      </c>
      <c r="W62" s="233" t="s">
        <v>158</v>
      </c>
    </row>
    <row r="63" spans="1:23" s="95" customFormat="1" ht="175.5" customHeight="1" x14ac:dyDescent="0.3">
      <c r="A63" s="232">
        <v>50</v>
      </c>
      <c r="B63" s="194" t="s">
        <v>148</v>
      </c>
      <c r="C63" s="189" t="s">
        <v>159</v>
      </c>
      <c r="D63" s="189" t="s">
        <v>166</v>
      </c>
      <c r="E63" s="194">
        <v>6403</v>
      </c>
      <c r="F63" s="176" t="s">
        <v>194</v>
      </c>
      <c r="G63" s="203" t="s">
        <v>88</v>
      </c>
      <c r="H63" s="203" t="s">
        <v>66</v>
      </c>
      <c r="I63" s="189" t="s">
        <v>172</v>
      </c>
      <c r="J63" s="189" t="s">
        <v>159</v>
      </c>
      <c r="K63" s="189" t="s">
        <v>54</v>
      </c>
      <c r="L63" s="195">
        <v>33284</v>
      </c>
      <c r="M63" s="180" t="s">
        <v>28</v>
      </c>
      <c r="N63" s="199">
        <v>2609432.2200000002</v>
      </c>
      <c r="O63" s="200">
        <v>46083</v>
      </c>
      <c r="P63" s="196">
        <v>46095</v>
      </c>
      <c r="Q63" s="184">
        <f t="shared" si="1"/>
        <v>287.77286141548888</v>
      </c>
      <c r="R63" s="185" t="s">
        <v>29</v>
      </c>
      <c r="S63" s="197">
        <v>9067.68</v>
      </c>
      <c r="T63" s="187">
        <f t="shared" si="2"/>
        <v>1</v>
      </c>
      <c r="U63" s="199">
        <v>2609432.2200000002</v>
      </c>
      <c r="V63" s="198" t="s">
        <v>167</v>
      </c>
      <c r="W63" s="233" t="s">
        <v>139</v>
      </c>
    </row>
    <row r="64" spans="1:23" s="95" customFormat="1" ht="160.5" customHeight="1" x14ac:dyDescent="0.3">
      <c r="A64" s="232">
        <v>51</v>
      </c>
      <c r="B64" s="194" t="s">
        <v>148</v>
      </c>
      <c r="C64" s="189" t="s">
        <v>159</v>
      </c>
      <c r="D64" s="189" t="s">
        <v>168</v>
      </c>
      <c r="E64" s="194">
        <v>6404</v>
      </c>
      <c r="F64" s="176" t="s">
        <v>169</v>
      </c>
      <c r="G64" s="203" t="s">
        <v>88</v>
      </c>
      <c r="H64" s="203" t="s">
        <v>66</v>
      </c>
      <c r="I64" s="189" t="s">
        <v>170</v>
      </c>
      <c r="J64" s="189" t="s">
        <v>30</v>
      </c>
      <c r="K64" s="189" t="s">
        <v>171</v>
      </c>
      <c r="L64" s="195">
        <v>246</v>
      </c>
      <c r="M64" s="180" t="s">
        <v>28</v>
      </c>
      <c r="N64" s="199">
        <v>1529729.88</v>
      </c>
      <c r="O64" s="200">
        <v>46104</v>
      </c>
      <c r="P64" s="196">
        <v>46116</v>
      </c>
      <c r="Q64" s="184">
        <f t="shared" si="1"/>
        <v>88.157843082450214</v>
      </c>
      <c r="R64" s="185" t="s">
        <v>29</v>
      </c>
      <c r="S64" s="197">
        <v>17352.169999999998</v>
      </c>
      <c r="T64" s="187">
        <f t="shared" si="2"/>
        <v>1</v>
      </c>
      <c r="U64" s="188">
        <v>1529729.88</v>
      </c>
      <c r="V64" s="198" t="s">
        <v>173</v>
      </c>
      <c r="W64" s="233" t="s">
        <v>174</v>
      </c>
    </row>
    <row r="65" spans="1:23" ht="66" customHeight="1" x14ac:dyDescent="0.25">
      <c r="A65" s="427" t="s">
        <v>177</v>
      </c>
      <c r="B65" s="408"/>
      <c r="C65" s="408"/>
      <c r="D65" s="408"/>
      <c r="E65" s="408"/>
      <c r="F65" s="408"/>
      <c r="G65" s="408"/>
      <c r="H65" s="408"/>
      <c r="I65" s="408"/>
      <c r="J65" s="408"/>
      <c r="K65" s="408"/>
      <c r="L65" s="408"/>
      <c r="M65" s="408"/>
      <c r="N65" s="408"/>
      <c r="O65" s="408"/>
      <c r="P65" s="408"/>
      <c r="Q65" s="408"/>
      <c r="R65" s="408"/>
      <c r="S65" s="408"/>
      <c r="T65" s="408"/>
      <c r="U65" s="408"/>
      <c r="V65" s="408"/>
      <c r="W65" s="428"/>
    </row>
    <row r="66" spans="1:23" s="95" customFormat="1" ht="213.75" customHeight="1" x14ac:dyDescent="0.3">
      <c r="A66" s="232">
        <v>52</v>
      </c>
      <c r="B66" s="194" t="s">
        <v>148</v>
      </c>
      <c r="C66" s="189" t="s">
        <v>30</v>
      </c>
      <c r="D66" s="189" t="s">
        <v>185</v>
      </c>
      <c r="E66" s="194">
        <v>6224</v>
      </c>
      <c r="F66" s="176" t="s">
        <v>178</v>
      </c>
      <c r="G66" s="173" t="s">
        <v>201</v>
      </c>
      <c r="H66" s="203" t="s">
        <v>40</v>
      </c>
      <c r="I66" s="204" t="s">
        <v>31</v>
      </c>
      <c r="J66" s="189" t="s">
        <v>30</v>
      </c>
      <c r="K66" s="204" t="s">
        <v>31</v>
      </c>
      <c r="L66" s="195">
        <v>33284</v>
      </c>
      <c r="M66" s="180" t="s">
        <v>28</v>
      </c>
      <c r="N66" s="205">
        <v>7280984.5499999998</v>
      </c>
      <c r="O66" s="200">
        <v>46113</v>
      </c>
      <c r="P66" s="196">
        <v>46142</v>
      </c>
      <c r="Q66" s="184">
        <f t="shared" ref="Q66" si="3">N66/S66</f>
        <v>8772.2705421686751</v>
      </c>
      <c r="R66" s="185" t="s">
        <v>29</v>
      </c>
      <c r="S66" s="197">
        <v>830</v>
      </c>
      <c r="T66" s="187">
        <f t="shared" ref="T66:T70" si="4">U66*100%/N66</f>
        <v>1</v>
      </c>
      <c r="U66" s="205">
        <v>7280984.5499999998</v>
      </c>
      <c r="V66" s="198" t="s">
        <v>153</v>
      </c>
      <c r="W66" s="233" t="s">
        <v>154</v>
      </c>
    </row>
    <row r="67" spans="1:23" s="95" customFormat="1" ht="84" customHeight="1" x14ac:dyDescent="0.3">
      <c r="A67" s="232">
        <v>53</v>
      </c>
      <c r="B67" s="194" t="s">
        <v>148</v>
      </c>
      <c r="C67" s="189" t="s">
        <v>30</v>
      </c>
      <c r="D67" s="189" t="s">
        <v>180</v>
      </c>
      <c r="E67" s="194">
        <v>6225</v>
      </c>
      <c r="F67" s="176" t="s">
        <v>179</v>
      </c>
      <c r="G67" s="203" t="s">
        <v>150</v>
      </c>
      <c r="H67" s="203" t="s">
        <v>43</v>
      </c>
      <c r="I67" s="204" t="s">
        <v>64</v>
      </c>
      <c r="J67" s="189" t="s">
        <v>30</v>
      </c>
      <c r="K67" s="204" t="s">
        <v>64</v>
      </c>
      <c r="L67" s="195">
        <v>2921</v>
      </c>
      <c r="M67" s="180" t="s">
        <v>28</v>
      </c>
      <c r="N67" s="205">
        <v>210000</v>
      </c>
      <c r="O67" s="200">
        <v>46104</v>
      </c>
      <c r="P67" s="196">
        <v>46151</v>
      </c>
      <c r="Q67" s="184">
        <f>N67/S67</f>
        <v>210000</v>
      </c>
      <c r="R67" s="185" t="s">
        <v>90</v>
      </c>
      <c r="S67" s="197">
        <v>1</v>
      </c>
      <c r="T67" s="187">
        <f t="shared" si="4"/>
        <v>0.65705099999999994</v>
      </c>
      <c r="U67" s="188">
        <v>137980.71</v>
      </c>
      <c r="V67" s="198" t="s">
        <v>151</v>
      </c>
      <c r="W67" s="233" t="s">
        <v>152</v>
      </c>
    </row>
    <row r="68" spans="1:23" s="95" customFormat="1" ht="106.5" customHeight="1" x14ac:dyDescent="0.3">
      <c r="A68" s="232">
        <v>54</v>
      </c>
      <c r="B68" s="194" t="s">
        <v>148</v>
      </c>
      <c r="C68" s="189" t="s">
        <v>30</v>
      </c>
      <c r="D68" s="189" t="s">
        <v>186</v>
      </c>
      <c r="E68" s="194">
        <v>6226</v>
      </c>
      <c r="F68" s="176" t="s">
        <v>181</v>
      </c>
      <c r="G68" s="203" t="s">
        <v>150</v>
      </c>
      <c r="H68" s="203" t="s">
        <v>43</v>
      </c>
      <c r="I68" s="204" t="s">
        <v>31</v>
      </c>
      <c r="J68" s="189" t="s">
        <v>30</v>
      </c>
      <c r="K68" s="204" t="s">
        <v>31</v>
      </c>
      <c r="L68" s="195">
        <v>2921</v>
      </c>
      <c r="M68" s="180" t="s">
        <v>28</v>
      </c>
      <c r="N68" s="205">
        <v>285000</v>
      </c>
      <c r="O68" s="200">
        <v>46104</v>
      </c>
      <c r="P68" s="196">
        <v>46151</v>
      </c>
      <c r="Q68" s="184">
        <f>N68/S68</f>
        <v>285000</v>
      </c>
      <c r="R68" s="185" t="s">
        <v>90</v>
      </c>
      <c r="S68" s="197">
        <v>1</v>
      </c>
      <c r="T68" s="187">
        <f t="shared" si="4"/>
        <v>0.97306129824561394</v>
      </c>
      <c r="U68" s="188">
        <v>277322.46999999997</v>
      </c>
      <c r="V68" s="198" t="s">
        <v>151</v>
      </c>
      <c r="W68" s="233" t="s">
        <v>152</v>
      </c>
    </row>
    <row r="69" spans="1:23" s="95" customFormat="1" ht="106.5" customHeight="1" x14ac:dyDescent="0.3">
      <c r="A69" s="232">
        <v>55</v>
      </c>
      <c r="B69" s="194" t="s">
        <v>148</v>
      </c>
      <c r="C69" s="189" t="s">
        <v>30</v>
      </c>
      <c r="D69" s="189" t="s">
        <v>187</v>
      </c>
      <c r="E69" s="194">
        <v>6227</v>
      </c>
      <c r="F69" s="176" t="s">
        <v>182</v>
      </c>
      <c r="G69" s="203" t="s">
        <v>150</v>
      </c>
      <c r="H69" s="203" t="s">
        <v>43</v>
      </c>
      <c r="I69" s="204" t="s">
        <v>31</v>
      </c>
      <c r="J69" s="189" t="s">
        <v>30</v>
      </c>
      <c r="K69" s="204" t="s">
        <v>31</v>
      </c>
      <c r="L69" s="195">
        <v>2921</v>
      </c>
      <c r="M69" s="180" t="s">
        <v>28</v>
      </c>
      <c r="N69" s="205">
        <v>240143.2</v>
      </c>
      <c r="O69" s="200">
        <v>46104</v>
      </c>
      <c r="P69" s="196">
        <v>46151</v>
      </c>
      <c r="Q69" s="184">
        <f>N69/S69</f>
        <v>240143.2</v>
      </c>
      <c r="R69" s="185" t="s">
        <v>90</v>
      </c>
      <c r="S69" s="197">
        <v>1</v>
      </c>
      <c r="T69" s="187">
        <f t="shared" si="4"/>
        <v>1</v>
      </c>
      <c r="U69" s="188">
        <v>240143.2</v>
      </c>
      <c r="V69" s="198" t="s">
        <v>151</v>
      </c>
      <c r="W69" s="233" t="s">
        <v>152</v>
      </c>
    </row>
    <row r="70" spans="1:23" s="95" customFormat="1" ht="129.75" customHeight="1" x14ac:dyDescent="0.3">
      <c r="A70" s="232">
        <v>56</v>
      </c>
      <c r="B70" s="194" t="s">
        <v>148</v>
      </c>
      <c r="C70" s="189" t="s">
        <v>30</v>
      </c>
      <c r="D70" s="189" t="s">
        <v>188</v>
      </c>
      <c r="E70" s="194">
        <v>6404</v>
      </c>
      <c r="F70" s="176" t="s">
        <v>169</v>
      </c>
      <c r="G70" s="203" t="s">
        <v>199</v>
      </c>
      <c r="H70" s="203" t="s">
        <v>66</v>
      </c>
      <c r="I70" s="204" t="s">
        <v>171</v>
      </c>
      <c r="J70" s="189" t="s">
        <v>30</v>
      </c>
      <c r="K70" s="204" t="s">
        <v>171</v>
      </c>
      <c r="L70" s="195">
        <v>246</v>
      </c>
      <c r="M70" s="180" t="s">
        <v>28</v>
      </c>
      <c r="N70" s="205">
        <v>2374613.38</v>
      </c>
      <c r="O70" s="200">
        <v>46104</v>
      </c>
      <c r="P70" s="196">
        <v>46116</v>
      </c>
      <c r="Q70" s="184">
        <f>N70/S70</f>
        <v>136.84820861021993</v>
      </c>
      <c r="R70" s="185" t="s">
        <v>29</v>
      </c>
      <c r="S70" s="197">
        <v>17352.169999999998</v>
      </c>
      <c r="T70" s="187">
        <f t="shared" si="4"/>
        <v>0.94362467965206198</v>
      </c>
      <c r="U70" s="188">
        <v>2240743.79</v>
      </c>
      <c r="V70" s="198" t="s">
        <v>173</v>
      </c>
      <c r="W70" s="233" t="s">
        <v>174</v>
      </c>
    </row>
    <row r="71" spans="1:23" s="95" customFormat="1" ht="134.25" customHeight="1" x14ac:dyDescent="0.3">
      <c r="A71" s="232">
        <v>57</v>
      </c>
      <c r="B71" s="194" t="s">
        <v>148</v>
      </c>
      <c r="C71" s="190" t="s">
        <v>159</v>
      </c>
      <c r="D71" s="189" t="s">
        <v>195</v>
      </c>
      <c r="E71" s="194">
        <v>6405</v>
      </c>
      <c r="F71" s="206" t="s">
        <v>200</v>
      </c>
      <c r="G71" s="207" t="s">
        <v>196</v>
      </c>
      <c r="H71" s="203" t="s">
        <v>66</v>
      </c>
      <c r="I71" s="208" t="s">
        <v>31</v>
      </c>
      <c r="J71" s="189" t="s">
        <v>159</v>
      </c>
      <c r="K71" s="208" t="s">
        <v>31</v>
      </c>
      <c r="L71" s="195">
        <v>252</v>
      </c>
      <c r="M71" s="209" t="s">
        <v>28</v>
      </c>
      <c r="N71" s="205">
        <v>1260837.18</v>
      </c>
      <c r="O71" s="200">
        <v>46113</v>
      </c>
      <c r="P71" s="200">
        <v>46158</v>
      </c>
      <c r="Q71" s="184">
        <f t="shared" ref="Q71:Q72" si="5">N71/S71</f>
        <v>1038.0336395969175</v>
      </c>
      <c r="R71" s="185" t="s">
        <v>29</v>
      </c>
      <c r="S71" s="197">
        <v>1214.6400000000001</v>
      </c>
      <c r="T71" s="187">
        <f>U71*100%/3575742.24</f>
        <v>0.483958871711066</v>
      </c>
      <c r="U71" s="205">
        <v>1730512.18</v>
      </c>
      <c r="V71" s="212" t="s">
        <v>198</v>
      </c>
      <c r="W71" s="235" t="s">
        <v>197</v>
      </c>
    </row>
    <row r="72" spans="1:23" s="95" customFormat="1" ht="175.5" customHeight="1" x14ac:dyDescent="0.3">
      <c r="A72" s="232">
        <v>58</v>
      </c>
      <c r="B72" s="194" t="s">
        <v>148</v>
      </c>
      <c r="C72" s="189" t="s">
        <v>30</v>
      </c>
      <c r="D72" s="189" t="s">
        <v>189</v>
      </c>
      <c r="E72" s="194">
        <v>6405</v>
      </c>
      <c r="F72" s="206" t="s">
        <v>183</v>
      </c>
      <c r="G72" s="207" t="s">
        <v>196</v>
      </c>
      <c r="H72" s="203" t="s">
        <v>66</v>
      </c>
      <c r="I72" s="208" t="s">
        <v>31</v>
      </c>
      <c r="J72" s="189" t="s">
        <v>30</v>
      </c>
      <c r="K72" s="208" t="s">
        <v>31</v>
      </c>
      <c r="L72" s="195">
        <v>252</v>
      </c>
      <c r="M72" s="180" t="s">
        <v>28</v>
      </c>
      <c r="N72" s="205">
        <v>2314905.21</v>
      </c>
      <c r="O72" s="200">
        <v>46113</v>
      </c>
      <c r="P72" s="200">
        <v>46158</v>
      </c>
      <c r="Q72" s="184">
        <f t="shared" si="5"/>
        <v>1905.8364700652044</v>
      </c>
      <c r="R72" s="185" t="s">
        <v>29</v>
      </c>
      <c r="S72" s="197">
        <v>1214.6400000000001</v>
      </c>
      <c r="T72" s="187">
        <f>U72*100%/3575742.24</f>
        <v>0.41098260762778027</v>
      </c>
      <c r="U72" s="211">
        <v>1469567.87</v>
      </c>
      <c r="V72" s="212" t="s">
        <v>198</v>
      </c>
      <c r="W72" s="235" t="s">
        <v>197</v>
      </c>
    </row>
    <row r="73" spans="1:23" s="95" customFormat="1" ht="102" customHeight="1" x14ac:dyDescent="0.3">
      <c r="A73" s="232">
        <v>59</v>
      </c>
      <c r="B73" s="194" t="s">
        <v>148</v>
      </c>
      <c r="C73" s="189" t="s">
        <v>30</v>
      </c>
      <c r="D73" s="189" t="s">
        <v>190</v>
      </c>
      <c r="E73" s="194">
        <v>6228</v>
      </c>
      <c r="F73" s="176" t="s">
        <v>184</v>
      </c>
      <c r="G73" s="173" t="s">
        <v>39</v>
      </c>
      <c r="H73" s="203" t="s">
        <v>40</v>
      </c>
      <c r="I73" s="204" t="s">
        <v>31</v>
      </c>
      <c r="J73" s="189" t="s">
        <v>30</v>
      </c>
      <c r="K73" s="204" t="s">
        <v>31</v>
      </c>
      <c r="L73" s="195">
        <v>33284</v>
      </c>
      <c r="M73" s="180" t="s">
        <v>28</v>
      </c>
      <c r="N73" s="213">
        <v>533912.88</v>
      </c>
      <c r="O73" s="200">
        <v>46113</v>
      </c>
      <c r="P73" s="196">
        <v>46142</v>
      </c>
      <c r="Q73" s="184">
        <f>N73/S73</f>
        <v>533912.88</v>
      </c>
      <c r="R73" s="185" t="s">
        <v>90</v>
      </c>
      <c r="S73" s="197">
        <v>1</v>
      </c>
      <c r="T73" s="187">
        <f>U73*100%/N73</f>
        <v>0.71759205359496103</v>
      </c>
      <c r="U73" s="188">
        <v>383131.64</v>
      </c>
      <c r="V73" s="198" t="s">
        <v>157</v>
      </c>
      <c r="W73" s="233" t="s">
        <v>158</v>
      </c>
    </row>
    <row r="74" spans="1:23" s="95" customFormat="1" ht="134.25" customHeight="1" x14ac:dyDescent="0.3">
      <c r="A74" s="232">
        <v>60</v>
      </c>
      <c r="B74" s="194" t="s">
        <v>202</v>
      </c>
      <c r="C74" s="189" t="s">
        <v>30</v>
      </c>
      <c r="D74" s="189" t="s">
        <v>203</v>
      </c>
      <c r="E74" s="194">
        <v>6229</v>
      </c>
      <c r="F74" s="206" t="s">
        <v>205</v>
      </c>
      <c r="G74" s="207" t="s">
        <v>196</v>
      </c>
      <c r="H74" s="203" t="s">
        <v>40</v>
      </c>
      <c r="I74" s="208" t="s">
        <v>31</v>
      </c>
      <c r="J74" s="189" t="s">
        <v>30</v>
      </c>
      <c r="K74" s="208" t="s">
        <v>31</v>
      </c>
      <c r="L74" s="195">
        <v>33284</v>
      </c>
      <c r="M74" s="209" t="s">
        <v>28</v>
      </c>
      <c r="N74" s="205">
        <v>10459928.02</v>
      </c>
      <c r="O74" s="200">
        <v>46125</v>
      </c>
      <c r="P74" s="200">
        <v>46172</v>
      </c>
      <c r="Q74" s="184">
        <f t="shared" ref="Q74:Q75" si="6">N74/S74</f>
        <v>6014.1488828325337</v>
      </c>
      <c r="R74" s="185" t="s">
        <v>29</v>
      </c>
      <c r="S74" s="197">
        <v>1739.22</v>
      </c>
      <c r="T74" s="187">
        <f>U74*100%/N74</f>
        <v>0.99748338899181066</v>
      </c>
      <c r="U74" s="211">
        <v>10433604.449999999</v>
      </c>
      <c r="V74" s="198" t="s">
        <v>207</v>
      </c>
      <c r="W74" s="233" t="s">
        <v>208</v>
      </c>
    </row>
    <row r="75" spans="1:23" s="95" customFormat="1" ht="134.25" customHeight="1" x14ac:dyDescent="0.3">
      <c r="A75" s="232">
        <v>61</v>
      </c>
      <c r="B75" s="194" t="s">
        <v>202</v>
      </c>
      <c r="C75" s="189" t="s">
        <v>30</v>
      </c>
      <c r="D75" s="189" t="s">
        <v>204</v>
      </c>
      <c r="E75" s="194">
        <v>6230</v>
      </c>
      <c r="F75" s="206" t="s">
        <v>206</v>
      </c>
      <c r="G75" s="207" t="s">
        <v>196</v>
      </c>
      <c r="H75" s="203" t="s">
        <v>209</v>
      </c>
      <c r="I75" s="208" t="s">
        <v>53</v>
      </c>
      <c r="J75" s="189" t="s">
        <v>30</v>
      </c>
      <c r="K75" s="208" t="s">
        <v>53</v>
      </c>
      <c r="L75" s="195">
        <v>365</v>
      </c>
      <c r="M75" s="209" t="s">
        <v>28</v>
      </c>
      <c r="N75" s="205">
        <v>178492.63</v>
      </c>
      <c r="O75" s="200">
        <v>46113</v>
      </c>
      <c r="P75" s="200">
        <v>46158</v>
      </c>
      <c r="Q75" s="184">
        <f t="shared" si="6"/>
        <v>178492.63</v>
      </c>
      <c r="R75" s="185" t="s">
        <v>210</v>
      </c>
      <c r="S75" s="197">
        <v>1</v>
      </c>
      <c r="T75" s="187">
        <f>U75*100%/N75</f>
        <v>1</v>
      </c>
      <c r="U75" s="211">
        <v>178492.63</v>
      </c>
      <c r="V75" s="198" t="s">
        <v>207</v>
      </c>
      <c r="W75" s="233" t="s">
        <v>208</v>
      </c>
    </row>
    <row r="76" spans="1:23" ht="66" customHeight="1" x14ac:dyDescent="0.25">
      <c r="A76" s="424" t="s">
        <v>211</v>
      </c>
      <c r="B76" s="388"/>
      <c r="C76" s="388"/>
      <c r="D76" s="388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  <c r="R76" s="388"/>
      <c r="S76" s="388"/>
      <c r="T76" s="388"/>
      <c r="U76" s="388"/>
      <c r="V76" s="388"/>
      <c r="W76" s="425"/>
    </row>
    <row r="77" spans="1:23" s="6" customFormat="1" ht="166.5" customHeight="1" thickBot="1" x14ac:dyDescent="0.25">
      <c r="A77" s="232">
        <v>52</v>
      </c>
      <c r="B77" s="214" t="s">
        <v>212</v>
      </c>
      <c r="C77" s="189" t="s">
        <v>30</v>
      </c>
      <c r="D77" s="215" t="s">
        <v>226</v>
      </c>
      <c r="E77" s="194">
        <v>6231</v>
      </c>
      <c r="F77" s="216" t="s">
        <v>213</v>
      </c>
      <c r="G77" s="173" t="s">
        <v>39</v>
      </c>
      <c r="H77" s="203" t="s">
        <v>40</v>
      </c>
      <c r="I77" s="217" t="s">
        <v>31</v>
      </c>
      <c r="J77" s="189" t="s">
        <v>30</v>
      </c>
      <c r="K77" s="217" t="s">
        <v>31</v>
      </c>
      <c r="L77" s="195">
        <v>64806</v>
      </c>
      <c r="M77" s="180" t="s">
        <v>28</v>
      </c>
      <c r="N77" s="205">
        <v>3560000</v>
      </c>
      <c r="O77" s="200">
        <v>46160</v>
      </c>
      <c r="P77" s="196">
        <v>46221</v>
      </c>
      <c r="Q77" s="184">
        <f t="shared" ref="Q77" si="7">N77/S77</f>
        <v>3560000</v>
      </c>
      <c r="R77" s="185" t="s">
        <v>90</v>
      </c>
      <c r="S77" s="197">
        <v>1</v>
      </c>
      <c r="T77" s="187">
        <f t="shared" ref="T77:T81" si="8">U77*100%/N77</f>
        <v>7.9129213483146069E-2</v>
      </c>
      <c r="U77" s="188">
        <v>281700</v>
      </c>
      <c r="V77" s="198" t="s">
        <v>224</v>
      </c>
      <c r="W77" s="233" t="s">
        <v>225</v>
      </c>
    </row>
    <row r="78" spans="1:23" s="6" customFormat="1" ht="96.75" customHeight="1" x14ac:dyDescent="0.2">
      <c r="A78" s="232">
        <v>53</v>
      </c>
      <c r="B78" s="218" t="s">
        <v>214</v>
      </c>
      <c r="C78" s="189" t="s">
        <v>30</v>
      </c>
      <c r="D78" s="217" t="s">
        <v>227</v>
      </c>
      <c r="E78" s="194">
        <v>6232</v>
      </c>
      <c r="F78" s="219" t="s">
        <v>215</v>
      </c>
      <c r="G78" s="203" t="s">
        <v>39</v>
      </c>
      <c r="H78" s="203" t="s">
        <v>66</v>
      </c>
      <c r="I78" s="217" t="s">
        <v>31</v>
      </c>
      <c r="J78" s="189" t="s">
        <v>30</v>
      </c>
      <c r="K78" s="217" t="s">
        <v>31</v>
      </c>
      <c r="L78" s="195">
        <v>332</v>
      </c>
      <c r="M78" s="180" t="s">
        <v>28</v>
      </c>
      <c r="N78" s="205">
        <v>60487.040000000001</v>
      </c>
      <c r="O78" s="200">
        <v>46104</v>
      </c>
      <c r="P78" s="196">
        <v>46151</v>
      </c>
      <c r="Q78" s="184">
        <v>60487.040000000001</v>
      </c>
      <c r="R78" s="185" t="s">
        <v>90</v>
      </c>
      <c r="S78" s="197">
        <v>1</v>
      </c>
      <c r="T78" s="187">
        <f t="shared" si="8"/>
        <v>0</v>
      </c>
      <c r="U78" s="188">
        <v>0</v>
      </c>
      <c r="V78" s="198" t="s">
        <v>228</v>
      </c>
      <c r="W78" s="233" t="s">
        <v>229</v>
      </c>
    </row>
    <row r="79" spans="1:23" s="6" customFormat="1" ht="106.5" customHeight="1" x14ac:dyDescent="0.2">
      <c r="A79" s="232">
        <v>54</v>
      </c>
      <c r="B79" s="218" t="s">
        <v>219</v>
      </c>
      <c r="C79" s="189" t="s">
        <v>30</v>
      </c>
      <c r="D79" s="217" t="s">
        <v>220</v>
      </c>
      <c r="E79" s="194">
        <v>6233</v>
      </c>
      <c r="F79" s="219" t="s">
        <v>216</v>
      </c>
      <c r="G79" s="203" t="s">
        <v>150</v>
      </c>
      <c r="H79" s="203" t="s">
        <v>43</v>
      </c>
      <c r="I79" s="217" t="s">
        <v>31</v>
      </c>
      <c r="J79" s="189" t="s">
        <v>30</v>
      </c>
      <c r="K79" s="217" t="s">
        <v>59</v>
      </c>
      <c r="L79" s="195">
        <v>360</v>
      </c>
      <c r="M79" s="180" t="s">
        <v>28</v>
      </c>
      <c r="N79" s="205">
        <v>285000</v>
      </c>
      <c r="O79" s="200">
        <v>46104</v>
      </c>
      <c r="P79" s="196">
        <v>46151</v>
      </c>
      <c r="Q79" s="184">
        <f>N79/S79</f>
        <v>285000</v>
      </c>
      <c r="R79" s="185" t="s">
        <v>90</v>
      </c>
      <c r="S79" s="197">
        <v>1</v>
      </c>
      <c r="T79" s="187">
        <f t="shared" si="8"/>
        <v>0</v>
      </c>
      <c r="U79" s="188">
        <v>0</v>
      </c>
      <c r="V79" s="198" t="s">
        <v>207</v>
      </c>
      <c r="W79" s="233" t="s">
        <v>208</v>
      </c>
    </row>
    <row r="80" spans="1:23" s="6" customFormat="1" ht="106.5" customHeight="1" x14ac:dyDescent="0.2">
      <c r="A80" s="232">
        <v>55</v>
      </c>
      <c r="B80" s="218" t="s">
        <v>214</v>
      </c>
      <c r="C80" s="189" t="s">
        <v>30</v>
      </c>
      <c r="D80" s="217" t="s">
        <v>221</v>
      </c>
      <c r="E80" s="194">
        <v>6234</v>
      </c>
      <c r="F80" s="219" t="s">
        <v>238</v>
      </c>
      <c r="G80" s="203" t="s">
        <v>199</v>
      </c>
      <c r="H80" s="203" t="s">
        <v>43</v>
      </c>
      <c r="I80" s="217" t="s">
        <v>64</v>
      </c>
      <c r="J80" s="189" t="s">
        <v>30</v>
      </c>
      <c r="K80" s="217" t="s">
        <v>64</v>
      </c>
      <c r="L80" s="195">
        <v>2921</v>
      </c>
      <c r="M80" s="180" t="s">
        <v>28</v>
      </c>
      <c r="N80" s="205">
        <v>240143.2</v>
      </c>
      <c r="O80" s="200">
        <v>46104</v>
      </c>
      <c r="P80" s="196">
        <v>46151</v>
      </c>
      <c r="Q80" s="184">
        <f>N80/S80</f>
        <v>240143.2</v>
      </c>
      <c r="R80" s="185" t="s">
        <v>90</v>
      </c>
      <c r="S80" s="197">
        <v>1</v>
      </c>
      <c r="T80" s="187">
        <f t="shared" si="8"/>
        <v>0</v>
      </c>
      <c r="U80" s="188">
        <v>0</v>
      </c>
      <c r="V80" s="198" t="s">
        <v>233</v>
      </c>
      <c r="W80" s="233" t="s">
        <v>234</v>
      </c>
    </row>
    <row r="81" spans="1:23" s="6" customFormat="1" ht="129.75" customHeight="1" x14ac:dyDescent="0.2">
      <c r="A81" s="232">
        <v>56</v>
      </c>
      <c r="B81" s="218" t="s">
        <v>212</v>
      </c>
      <c r="C81" s="189" t="s">
        <v>30</v>
      </c>
      <c r="D81" s="217" t="s">
        <v>222</v>
      </c>
      <c r="E81" s="194">
        <v>6235</v>
      </c>
      <c r="F81" s="219" t="s">
        <v>237</v>
      </c>
      <c r="G81" s="203" t="s">
        <v>199</v>
      </c>
      <c r="H81" s="203" t="s">
        <v>66</v>
      </c>
      <c r="I81" s="217" t="s">
        <v>223</v>
      </c>
      <c r="J81" s="189" t="s">
        <v>30</v>
      </c>
      <c r="K81" s="217" t="s">
        <v>223</v>
      </c>
      <c r="L81" s="195">
        <v>246</v>
      </c>
      <c r="M81" s="180" t="s">
        <v>28</v>
      </c>
      <c r="N81" s="205">
        <v>2374613.38</v>
      </c>
      <c r="O81" s="200">
        <v>46104</v>
      </c>
      <c r="P81" s="196">
        <v>46116</v>
      </c>
      <c r="Q81" s="184">
        <f>N81/S81</f>
        <v>136.84820861021993</v>
      </c>
      <c r="R81" s="185" t="s">
        <v>29</v>
      </c>
      <c r="S81" s="197">
        <v>17352.169999999998</v>
      </c>
      <c r="T81" s="187">
        <f t="shared" si="8"/>
        <v>0</v>
      </c>
      <c r="U81" s="188">
        <v>0</v>
      </c>
      <c r="V81" s="198" t="s">
        <v>235</v>
      </c>
      <c r="W81" s="233" t="s">
        <v>236</v>
      </c>
    </row>
    <row r="82" spans="1:23" s="220" customFormat="1" ht="66" customHeight="1" x14ac:dyDescent="0.25">
      <c r="A82" s="410" t="s">
        <v>230</v>
      </c>
      <c r="B82" s="411"/>
      <c r="C82" s="411"/>
      <c r="D82" s="411"/>
      <c r="E82" s="411"/>
      <c r="F82" s="411"/>
      <c r="G82" s="411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1"/>
      <c r="T82" s="411"/>
      <c r="U82" s="411"/>
      <c r="V82" s="411"/>
      <c r="W82" s="412"/>
    </row>
    <row r="83" spans="1:23" s="220" customFormat="1" ht="97.5" customHeight="1" thickBot="1" x14ac:dyDescent="0.3">
      <c r="A83" s="236">
        <v>56</v>
      </c>
      <c r="B83" s="237" t="s">
        <v>212</v>
      </c>
      <c r="C83" s="238" t="s">
        <v>30</v>
      </c>
      <c r="D83" s="239" t="s">
        <v>218</v>
      </c>
      <c r="E83" s="240">
        <v>6236</v>
      </c>
      <c r="F83" s="241" t="s">
        <v>217</v>
      </c>
      <c r="G83" s="242" t="s">
        <v>39</v>
      </c>
      <c r="H83" s="242" t="s">
        <v>40</v>
      </c>
      <c r="I83" s="239" t="s">
        <v>54</v>
      </c>
      <c r="J83" s="238" t="s">
        <v>30</v>
      </c>
      <c r="K83" s="239" t="s">
        <v>54</v>
      </c>
      <c r="L83" s="243">
        <v>64806</v>
      </c>
      <c r="M83" s="244" t="s">
        <v>28</v>
      </c>
      <c r="N83" s="245">
        <v>1879710</v>
      </c>
      <c r="O83" s="246">
        <v>46181</v>
      </c>
      <c r="P83" s="247">
        <v>46263</v>
      </c>
      <c r="Q83" s="248">
        <f>N83/S83</f>
        <v>1879710</v>
      </c>
      <c r="R83" s="249" t="s">
        <v>90</v>
      </c>
      <c r="S83" s="250">
        <v>1</v>
      </c>
      <c r="T83" s="251">
        <f t="shared" ref="T83" si="9">U83*100%/N83</f>
        <v>9.3572944762755961E-2</v>
      </c>
      <c r="U83" s="252">
        <v>175890</v>
      </c>
      <c r="V83" s="253" t="s">
        <v>231</v>
      </c>
      <c r="W83" s="254" t="s">
        <v>232</v>
      </c>
    </row>
    <row r="84" spans="1:23" s="220" customFormat="1" ht="15.75" x14ac:dyDescent="0.25">
      <c r="A84" s="221"/>
      <c r="C84" s="222"/>
      <c r="D84" s="222"/>
      <c r="H84" s="222"/>
      <c r="I84" s="222"/>
      <c r="J84" s="222"/>
      <c r="K84" s="222"/>
      <c r="N84" s="223"/>
      <c r="O84" s="223"/>
      <c r="Q84" s="222"/>
      <c r="S84" s="32"/>
      <c r="T84" s="222"/>
      <c r="V84" s="222"/>
      <c r="W84" s="222"/>
    </row>
  </sheetData>
  <mergeCells count="212">
    <mergeCell ref="M48:M52"/>
    <mergeCell ref="U57:U60"/>
    <mergeCell ref="V57:V60"/>
    <mergeCell ref="W57:W60"/>
    <mergeCell ref="A65:W65"/>
    <mergeCell ref="A76:W76"/>
    <mergeCell ref="K57:K60"/>
    <mergeCell ref="L57:L60"/>
    <mergeCell ref="M57:M60"/>
    <mergeCell ref="O57:O60"/>
    <mergeCell ref="P57:P60"/>
    <mergeCell ref="T57:T60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W48:W52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43:P46"/>
    <mergeCell ref="T43:T46"/>
    <mergeCell ref="U43:U46"/>
    <mergeCell ref="V43:V46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U41:U42"/>
    <mergeCell ref="V41:V42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B27:B29"/>
    <mergeCell ref="C27:C29"/>
    <mergeCell ref="D27:D29"/>
    <mergeCell ref="E27:E29"/>
    <mergeCell ref="G27:G29"/>
    <mergeCell ref="H27:H29"/>
    <mergeCell ref="O34:O37"/>
    <mergeCell ref="P34:P37"/>
    <mergeCell ref="T34:T37"/>
    <mergeCell ref="M22:M25"/>
    <mergeCell ref="N22:N25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V18:V21"/>
    <mergeCell ref="W18:W21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N18:N21"/>
    <mergeCell ref="O18:O21"/>
    <mergeCell ref="P18:P21"/>
    <mergeCell ref="O22:O25"/>
    <mergeCell ref="P22:P25"/>
    <mergeCell ref="T22:T25"/>
    <mergeCell ref="U22:U25"/>
    <mergeCell ref="V22:V25"/>
    <mergeCell ref="W22:W25"/>
    <mergeCell ref="I22:I25"/>
    <mergeCell ref="J22:J25"/>
    <mergeCell ref="K22:K25"/>
    <mergeCell ref="L22:L25"/>
    <mergeCell ref="W13:W16"/>
    <mergeCell ref="A17:W17"/>
    <mergeCell ref="B18:B21"/>
    <mergeCell ref="C18:C21"/>
    <mergeCell ref="D18:D21"/>
    <mergeCell ref="E18:E21"/>
    <mergeCell ref="G18:G21"/>
    <mergeCell ref="H18:H21"/>
    <mergeCell ref="I18:I21"/>
    <mergeCell ref="J18:J21"/>
    <mergeCell ref="O13:O16"/>
    <mergeCell ref="P13:P16"/>
    <mergeCell ref="R13:R16"/>
    <mergeCell ref="T13:T16"/>
    <mergeCell ref="U13:U16"/>
    <mergeCell ref="V13:V16"/>
    <mergeCell ref="I13:I16"/>
    <mergeCell ref="J13:J16"/>
    <mergeCell ref="K13:K16"/>
    <mergeCell ref="L13:L16"/>
    <mergeCell ref="M13:M16"/>
    <mergeCell ref="N13:N16"/>
    <mergeCell ref="T18:T21"/>
    <mergeCell ref="U18:U21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A82:W82"/>
    <mergeCell ref="A1:W4"/>
    <mergeCell ref="A5:W5"/>
    <mergeCell ref="A7:W8"/>
    <mergeCell ref="A9:A10"/>
    <mergeCell ref="B9:B10"/>
    <mergeCell ref="C9:C10"/>
    <mergeCell ref="D9:D10"/>
    <mergeCell ref="E9:E10"/>
    <mergeCell ref="F9:F10"/>
    <mergeCell ref="G9:G10"/>
    <mergeCell ref="T9:U9"/>
    <mergeCell ref="V9:V10"/>
    <mergeCell ref="W9:W10"/>
    <mergeCell ref="A11:W11"/>
    <mergeCell ref="B13:B16"/>
    <mergeCell ref="C13:C16"/>
    <mergeCell ref="D13:D16"/>
    <mergeCell ref="E13:E16"/>
    <mergeCell ref="G13:G16"/>
    <mergeCell ref="H13:H16"/>
    <mergeCell ref="N9:N10"/>
    <mergeCell ref="O9:O10"/>
    <mergeCell ref="P9:P10"/>
  </mergeCells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42F25-B6D2-4BAA-9711-2747BD21F359}">
  <sheetPr>
    <tabColor theme="9" tint="-0.249977111117893"/>
  </sheetPr>
  <dimension ref="A1:X97"/>
  <sheetViews>
    <sheetView topLeftCell="E88" zoomScale="60" zoomScaleNormal="60" workbookViewId="0">
      <selection activeCell="Q102" sqref="Q102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24.7109375" style="4" customWidth="1"/>
    <col min="4" max="4" width="36.28515625" style="159" customWidth="1"/>
    <col min="5" max="5" width="19.5703125" style="5" customWidth="1"/>
    <col min="6" max="6" width="55.425781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4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377"/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11"/>
    </row>
    <row r="2" spans="1:24" ht="11.45" customHeight="1" x14ac:dyDescent="0.25">
      <c r="A2" s="377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12"/>
    </row>
    <row r="3" spans="1:24" ht="11.45" customHeight="1" x14ac:dyDescent="0.25">
      <c r="A3" s="377"/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12"/>
    </row>
    <row r="4" spans="1:24" ht="141.75" customHeight="1" x14ac:dyDescent="0.25">
      <c r="A4" s="377"/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  <c r="W4" s="377"/>
      <c r="X4" s="12"/>
    </row>
    <row r="5" spans="1:24" ht="67.5" customHeight="1" x14ac:dyDescent="0.25">
      <c r="A5" s="378" t="s">
        <v>26</v>
      </c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2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379"/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10"/>
    </row>
    <row r="8" spans="1:24" ht="9" customHeight="1" x14ac:dyDescent="0.25">
      <c r="A8" s="379"/>
      <c r="B8" s="379"/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10"/>
    </row>
    <row r="9" spans="1:24" s="2" customFormat="1" ht="22.5" customHeight="1" x14ac:dyDescent="0.25">
      <c r="A9" s="380" t="s">
        <v>4</v>
      </c>
      <c r="B9" s="380" t="s">
        <v>2</v>
      </c>
      <c r="C9" s="380" t="s">
        <v>5</v>
      </c>
      <c r="D9" s="381" t="s">
        <v>6</v>
      </c>
      <c r="E9" s="382" t="s">
        <v>7</v>
      </c>
      <c r="F9" s="380" t="s">
        <v>8</v>
      </c>
      <c r="G9" s="380" t="s">
        <v>9</v>
      </c>
      <c r="H9" s="380" t="s">
        <v>10</v>
      </c>
      <c r="I9" s="380" t="s">
        <v>11</v>
      </c>
      <c r="J9" s="380" t="s">
        <v>12</v>
      </c>
      <c r="K9" s="380" t="s">
        <v>13</v>
      </c>
      <c r="L9" s="380" t="s">
        <v>14</v>
      </c>
      <c r="M9" s="380" t="s">
        <v>15</v>
      </c>
      <c r="N9" s="389" t="s">
        <v>16</v>
      </c>
      <c r="O9" s="390" t="s">
        <v>17</v>
      </c>
      <c r="P9" s="380" t="s">
        <v>18</v>
      </c>
      <c r="Q9" s="380" t="s">
        <v>19</v>
      </c>
      <c r="R9" s="380" t="s">
        <v>20</v>
      </c>
      <c r="S9" s="386" t="s">
        <v>21</v>
      </c>
      <c r="T9" s="380" t="s">
        <v>22</v>
      </c>
      <c r="U9" s="380"/>
      <c r="V9" s="380" t="s">
        <v>24</v>
      </c>
      <c r="W9" s="387" t="s">
        <v>25</v>
      </c>
      <c r="X9" s="16"/>
    </row>
    <row r="10" spans="1:24" s="2" customFormat="1" ht="51" customHeight="1" thickBot="1" x14ac:dyDescent="0.3">
      <c r="A10" s="413"/>
      <c r="B10" s="413"/>
      <c r="C10" s="413"/>
      <c r="D10" s="414"/>
      <c r="E10" s="415"/>
      <c r="F10" s="413"/>
      <c r="G10" s="413"/>
      <c r="H10" s="413"/>
      <c r="I10" s="413"/>
      <c r="J10" s="413"/>
      <c r="K10" s="413"/>
      <c r="L10" s="413"/>
      <c r="M10" s="413"/>
      <c r="N10" s="420"/>
      <c r="O10" s="421"/>
      <c r="P10" s="413"/>
      <c r="Q10" s="413"/>
      <c r="R10" s="413"/>
      <c r="S10" s="422"/>
      <c r="T10" s="228" t="s">
        <v>23</v>
      </c>
      <c r="U10" s="229" t="s">
        <v>3</v>
      </c>
      <c r="V10" s="413"/>
      <c r="W10" s="416"/>
      <c r="X10" s="16"/>
    </row>
    <row r="11" spans="1:24" s="3" customFormat="1" ht="61.5" customHeight="1" thickBot="1" x14ac:dyDescent="0.3">
      <c r="A11" s="438" t="s">
        <v>47</v>
      </c>
      <c r="B11" s="439"/>
      <c r="C11" s="439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40"/>
      <c r="X11" s="17"/>
    </row>
    <row r="12" spans="1:24" s="431" customFormat="1" ht="163.5" customHeight="1" x14ac:dyDescent="0.2">
      <c r="A12" s="506">
        <v>1</v>
      </c>
      <c r="B12" s="507" t="s">
        <v>27</v>
      </c>
      <c r="C12" s="507" t="s">
        <v>30</v>
      </c>
      <c r="D12" s="508" t="s">
        <v>37</v>
      </c>
      <c r="E12" s="509">
        <v>6201</v>
      </c>
      <c r="F12" s="510" t="s">
        <v>38</v>
      </c>
      <c r="G12" s="507" t="s">
        <v>39</v>
      </c>
      <c r="H12" s="507" t="s">
        <v>40</v>
      </c>
      <c r="I12" s="511" t="s">
        <v>31</v>
      </c>
      <c r="J12" s="512" t="s">
        <v>30</v>
      </c>
      <c r="K12" s="511" t="s">
        <v>31</v>
      </c>
      <c r="L12" s="513">
        <v>39548</v>
      </c>
      <c r="M12" s="514" t="s">
        <v>28</v>
      </c>
      <c r="N12" s="515">
        <v>2434860.0299999998</v>
      </c>
      <c r="O12" s="516">
        <v>46048</v>
      </c>
      <c r="P12" s="517">
        <v>46095</v>
      </c>
      <c r="Q12" s="518">
        <f>N12/S12</f>
        <v>2434860.0299999998</v>
      </c>
      <c r="R12" s="519" t="s">
        <v>29</v>
      </c>
      <c r="S12" s="520">
        <v>1</v>
      </c>
      <c r="T12" s="521">
        <f>U12*100%/N12</f>
        <v>1</v>
      </c>
      <c r="U12" s="522">
        <v>2434860.0299999998</v>
      </c>
      <c r="V12" s="518" t="s">
        <v>35</v>
      </c>
      <c r="W12" s="523" t="s">
        <v>36</v>
      </c>
      <c r="X12" s="430"/>
    </row>
    <row r="13" spans="1:24" s="431" customFormat="1" ht="141" customHeight="1" x14ac:dyDescent="0.2">
      <c r="A13" s="524">
        <v>2</v>
      </c>
      <c r="B13" s="449" t="s">
        <v>27</v>
      </c>
      <c r="C13" s="450" t="s">
        <v>30</v>
      </c>
      <c r="D13" s="451" t="s">
        <v>46</v>
      </c>
      <c r="E13" s="452" t="s">
        <v>101</v>
      </c>
      <c r="F13" s="442" t="s">
        <v>176</v>
      </c>
      <c r="G13" s="453" t="s">
        <v>42</v>
      </c>
      <c r="H13" s="453" t="s">
        <v>40</v>
      </c>
      <c r="I13" s="450" t="s">
        <v>31</v>
      </c>
      <c r="J13" s="450" t="s">
        <v>30</v>
      </c>
      <c r="K13" s="450" t="s">
        <v>31</v>
      </c>
      <c r="L13" s="454">
        <v>39548</v>
      </c>
      <c r="M13" s="455" t="s">
        <v>28</v>
      </c>
      <c r="N13" s="456">
        <v>6670108.8899999997</v>
      </c>
      <c r="O13" s="457">
        <v>45670</v>
      </c>
      <c r="P13" s="458">
        <v>45754</v>
      </c>
      <c r="Q13" s="459">
        <v>4186473.72</v>
      </c>
      <c r="R13" s="460" t="s">
        <v>32</v>
      </c>
      <c r="S13" s="461">
        <v>2497.4699999999998</v>
      </c>
      <c r="T13" s="462">
        <f>U13*100%/N13</f>
        <v>1</v>
      </c>
      <c r="U13" s="451">
        <v>6670108.8899999997</v>
      </c>
      <c r="V13" s="463" t="s">
        <v>44</v>
      </c>
      <c r="W13" s="525" t="s">
        <v>45</v>
      </c>
      <c r="X13" s="432"/>
    </row>
    <row r="14" spans="1:24" s="431" customFormat="1" ht="54" customHeight="1" x14ac:dyDescent="0.2">
      <c r="A14" s="524">
        <v>3</v>
      </c>
      <c r="B14" s="449"/>
      <c r="C14" s="450"/>
      <c r="D14" s="451"/>
      <c r="E14" s="452"/>
      <c r="F14" s="464" t="s">
        <v>48</v>
      </c>
      <c r="G14" s="453"/>
      <c r="H14" s="453"/>
      <c r="I14" s="450"/>
      <c r="J14" s="450"/>
      <c r="K14" s="450"/>
      <c r="L14" s="454"/>
      <c r="M14" s="455"/>
      <c r="N14" s="456"/>
      <c r="O14" s="457"/>
      <c r="P14" s="458"/>
      <c r="Q14" s="459">
        <v>824569.22</v>
      </c>
      <c r="R14" s="460"/>
      <c r="S14" s="461">
        <v>983.81</v>
      </c>
      <c r="T14" s="462"/>
      <c r="U14" s="451"/>
      <c r="V14" s="463"/>
      <c r="W14" s="525"/>
      <c r="X14" s="433"/>
    </row>
    <row r="15" spans="1:24" s="431" customFormat="1" ht="66" customHeight="1" x14ac:dyDescent="0.2">
      <c r="A15" s="524">
        <v>4</v>
      </c>
      <c r="B15" s="449"/>
      <c r="C15" s="450"/>
      <c r="D15" s="451"/>
      <c r="E15" s="452"/>
      <c r="F15" s="464" t="s">
        <v>34</v>
      </c>
      <c r="G15" s="453"/>
      <c r="H15" s="453"/>
      <c r="I15" s="450"/>
      <c r="J15" s="450"/>
      <c r="K15" s="450"/>
      <c r="L15" s="454"/>
      <c r="M15" s="455"/>
      <c r="N15" s="456"/>
      <c r="O15" s="457"/>
      <c r="P15" s="458"/>
      <c r="Q15" s="459">
        <v>817647.95</v>
      </c>
      <c r="R15" s="460"/>
      <c r="S15" s="461">
        <v>538.94000000000005</v>
      </c>
      <c r="T15" s="462"/>
      <c r="U15" s="451"/>
      <c r="V15" s="463"/>
      <c r="W15" s="525"/>
      <c r="X15" s="433"/>
    </row>
    <row r="16" spans="1:24" s="431" customFormat="1" ht="75.95" customHeight="1" thickBot="1" x14ac:dyDescent="0.25">
      <c r="A16" s="524">
        <v>5</v>
      </c>
      <c r="B16" s="449"/>
      <c r="C16" s="450"/>
      <c r="D16" s="451"/>
      <c r="E16" s="452"/>
      <c r="F16" s="464" t="s">
        <v>33</v>
      </c>
      <c r="G16" s="453"/>
      <c r="H16" s="453"/>
      <c r="I16" s="450"/>
      <c r="J16" s="450"/>
      <c r="K16" s="450"/>
      <c r="L16" s="454"/>
      <c r="M16" s="455"/>
      <c r="N16" s="456"/>
      <c r="O16" s="457"/>
      <c r="P16" s="458"/>
      <c r="Q16" s="459">
        <v>841643.57</v>
      </c>
      <c r="R16" s="460"/>
      <c r="S16" s="461">
        <v>520.46</v>
      </c>
      <c r="T16" s="462"/>
      <c r="U16" s="451"/>
      <c r="V16" s="463"/>
      <c r="W16" s="525"/>
      <c r="X16" s="434"/>
    </row>
    <row r="17" spans="1:24" s="3" customFormat="1" ht="61.5" customHeight="1" x14ac:dyDescent="0.25">
      <c r="A17" s="526" t="s">
        <v>49</v>
      </c>
      <c r="B17" s="465"/>
      <c r="C17" s="465"/>
      <c r="D17" s="465"/>
      <c r="E17" s="465"/>
      <c r="F17" s="465"/>
      <c r="G17" s="465"/>
      <c r="H17" s="465"/>
      <c r="I17" s="465"/>
      <c r="J17" s="465"/>
      <c r="K17" s="465"/>
      <c r="L17" s="465"/>
      <c r="M17" s="465"/>
      <c r="N17" s="465"/>
      <c r="O17" s="465"/>
      <c r="P17" s="465"/>
      <c r="Q17" s="465"/>
      <c r="R17" s="465"/>
      <c r="S17" s="465"/>
      <c r="T17" s="465"/>
      <c r="U17" s="465"/>
      <c r="V17" s="465"/>
      <c r="W17" s="527"/>
      <c r="X17" s="17"/>
    </row>
    <row r="18" spans="1:24" s="435" customFormat="1" ht="135" customHeight="1" x14ac:dyDescent="0.2">
      <c r="A18" s="528">
        <v>6</v>
      </c>
      <c r="B18" s="450" t="s">
        <v>50</v>
      </c>
      <c r="C18" s="450" t="s">
        <v>30</v>
      </c>
      <c r="D18" s="450" t="s">
        <v>68</v>
      </c>
      <c r="E18" s="467">
        <v>6203</v>
      </c>
      <c r="F18" s="442" t="s">
        <v>91</v>
      </c>
      <c r="G18" s="453" t="s">
        <v>39</v>
      </c>
      <c r="H18" s="450" t="s">
        <v>66</v>
      </c>
      <c r="I18" s="450" t="s">
        <v>31</v>
      </c>
      <c r="J18" s="450" t="s">
        <v>30</v>
      </c>
      <c r="K18" s="450" t="s">
        <v>31</v>
      </c>
      <c r="L18" s="468">
        <v>66</v>
      </c>
      <c r="M18" s="455" t="s">
        <v>28</v>
      </c>
      <c r="N18" s="469">
        <v>2392471.35</v>
      </c>
      <c r="O18" s="470">
        <v>46048</v>
      </c>
      <c r="P18" s="470">
        <v>46095</v>
      </c>
      <c r="Q18" s="445">
        <v>1635781.37</v>
      </c>
      <c r="R18" s="446" t="s">
        <v>29</v>
      </c>
      <c r="S18" s="471">
        <v>646.36</v>
      </c>
      <c r="T18" s="462">
        <f t="shared" ref="T18:T48" si="0">U18*100%/N18</f>
        <v>1</v>
      </c>
      <c r="U18" s="451">
        <v>2392471.35</v>
      </c>
      <c r="V18" s="472" t="s">
        <v>93</v>
      </c>
      <c r="W18" s="529" t="s">
        <v>94</v>
      </c>
    </row>
    <row r="19" spans="1:24" s="435" customFormat="1" ht="62.25" customHeight="1" x14ac:dyDescent="0.2">
      <c r="A19" s="528">
        <v>7</v>
      </c>
      <c r="B19" s="450"/>
      <c r="C19" s="450"/>
      <c r="D19" s="450"/>
      <c r="E19" s="467"/>
      <c r="F19" s="442" t="s">
        <v>34</v>
      </c>
      <c r="G19" s="453"/>
      <c r="H19" s="450"/>
      <c r="I19" s="450"/>
      <c r="J19" s="450"/>
      <c r="K19" s="450"/>
      <c r="L19" s="468"/>
      <c r="M19" s="455"/>
      <c r="N19" s="469"/>
      <c r="O19" s="470"/>
      <c r="P19" s="470"/>
      <c r="Q19" s="445">
        <v>320718.25</v>
      </c>
      <c r="R19" s="446" t="s">
        <v>29</v>
      </c>
      <c r="S19" s="471">
        <v>205.97</v>
      </c>
      <c r="T19" s="462"/>
      <c r="U19" s="451"/>
      <c r="V19" s="472"/>
      <c r="W19" s="529"/>
    </row>
    <row r="20" spans="1:24" s="435" customFormat="1" ht="69.75" customHeight="1" x14ac:dyDescent="0.2">
      <c r="A20" s="528">
        <v>8</v>
      </c>
      <c r="B20" s="450"/>
      <c r="C20" s="450"/>
      <c r="D20" s="450"/>
      <c r="E20" s="467"/>
      <c r="F20" s="442" t="s">
        <v>92</v>
      </c>
      <c r="G20" s="453"/>
      <c r="H20" s="450"/>
      <c r="I20" s="450"/>
      <c r="J20" s="450"/>
      <c r="K20" s="450"/>
      <c r="L20" s="468"/>
      <c r="M20" s="455"/>
      <c r="N20" s="469"/>
      <c r="O20" s="470"/>
      <c r="P20" s="470"/>
      <c r="Q20" s="445">
        <v>279574.92</v>
      </c>
      <c r="R20" s="446" t="s">
        <v>29</v>
      </c>
      <c r="S20" s="471">
        <v>291.08999999999997</v>
      </c>
      <c r="T20" s="462"/>
      <c r="U20" s="451"/>
      <c r="V20" s="472"/>
      <c r="W20" s="529"/>
    </row>
    <row r="21" spans="1:24" s="435" customFormat="1" ht="45.75" customHeight="1" x14ac:dyDescent="0.2">
      <c r="A21" s="528">
        <v>9</v>
      </c>
      <c r="B21" s="450"/>
      <c r="C21" s="450"/>
      <c r="D21" s="450"/>
      <c r="E21" s="467"/>
      <c r="F21" s="442" t="s">
        <v>33</v>
      </c>
      <c r="G21" s="453"/>
      <c r="H21" s="450"/>
      <c r="I21" s="450"/>
      <c r="J21" s="450"/>
      <c r="K21" s="450"/>
      <c r="L21" s="468"/>
      <c r="M21" s="455"/>
      <c r="N21" s="469"/>
      <c r="O21" s="470"/>
      <c r="P21" s="470"/>
      <c r="Q21" s="445">
        <v>156396.82</v>
      </c>
      <c r="R21" s="446" t="s">
        <v>32</v>
      </c>
      <c r="S21" s="471">
        <v>252</v>
      </c>
      <c r="T21" s="462"/>
      <c r="U21" s="451"/>
      <c r="V21" s="472"/>
      <c r="W21" s="529"/>
    </row>
    <row r="22" spans="1:24" s="435" customFormat="1" ht="137.1" customHeight="1" x14ac:dyDescent="0.2">
      <c r="A22" s="528">
        <v>10</v>
      </c>
      <c r="B22" s="450" t="s">
        <v>50</v>
      </c>
      <c r="C22" s="450" t="s">
        <v>30</v>
      </c>
      <c r="D22" s="450" t="s">
        <v>69</v>
      </c>
      <c r="E22" s="467">
        <v>6204</v>
      </c>
      <c r="F22" s="442" t="s">
        <v>95</v>
      </c>
      <c r="G22" s="453" t="s">
        <v>39</v>
      </c>
      <c r="H22" s="450" t="s">
        <v>66</v>
      </c>
      <c r="I22" s="450" t="s">
        <v>51</v>
      </c>
      <c r="J22" s="450" t="s">
        <v>30</v>
      </c>
      <c r="K22" s="450" t="s">
        <v>51</v>
      </c>
      <c r="L22" s="468">
        <v>762</v>
      </c>
      <c r="M22" s="455" t="s">
        <v>28</v>
      </c>
      <c r="N22" s="469">
        <v>3842500.68</v>
      </c>
      <c r="O22" s="470">
        <v>46048</v>
      </c>
      <c r="P22" s="470">
        <v>46095</v>
      </c>
      <c r="Q22" s="445">
        <v>2145640</v>
      </c>
      <c r="R22" s="446" t="s">
        <v>29</v>
      </c>
      <c r="S22" s="471">
        <v>4424</v>
      </c>
      <c r="T22" s="462">
        <f t="shared" si="0"/>
        <v>0.76132422701353941</v>
      </c>
      <c r="U22" s="451">
        <v>2925388.86</v>
      </c>
      <c r="V22" s="472" t="s">
        <v>99</v>
      </c>
      <c r="W22" s="529" t="s">
        <v>100</v>
      </c>
    </row>
    <row r="23" spans="1:24" s="435" customFormat="1" ht="54.75" customHeight="1" x14ac:dyDescent="0.2">
      <c r="A23" s="528">
        <v>11</v>
      </c>
      <c r="B23" s="450"/>
      <c r="C23" s="450"/>
      <c r="D23" s="450"/>
      <c r="E23" s="467"/>
      <c r="F23" s="442" t="s">
        <v>96</v>
      </c>
      <c r="G23" s="453"/>
      <c r="H23" s="450"/>
      <c r="I23" s="450"/>
      <c r="J23" s="450"/>
      <c r="K23" s="450"/>
      <c r="L23" s="468"/>
      <c r="M23" s="455"/>
      <c r="N23" s="469"/>
      <c r="O23" s="470"/>
      <c r="P23" s="470"/>
      <c r="Q23" s="445">
        <v>963776.72</v>
      </c>
      <c r="R23" s="446" t="s">
        <v>29</v>
      </c>
      <c r="S23" s="471">
        <v>1011.2</v>
      </c>
      <c r="T23" s="462"/>
      <c r="U23" s="451"/>
      <c r="V23" s="472"/>
      <c r="W23" s="529"/>
    </row>
    <row r="24" spans="1:24" s="435" customFormat="1" ht="54" customHeight="1" x14ac:dyDescent="0.2">
      <c r="A24" s="528">
        <v>12</v>
      </c>
      <c r="B24" s="450"/>
      <c r="C24" s="450"/>
      <c r="D24" s="450"/>
      <c r="E24" s="467"/>
      <c r="F24" s="442" t="s">
        <v>97</v>
      </c>
      <c r="G24" s="453"/>
      <c r="H24" s="450"/>
      <c r="I24" s="450"/>
      <c r="J24" s="450"/>
      <c r="K24" s="450"/>
      <c r="L24" s="468"/>
      <c r="M24" s="455"/>
      <c r="N24" s="469"/>
      <c r="O24" s="470"/>
      <c r="P24" s="470"/>
      <c r="Q24" s="445">
        <v>505855</v>
      </c>
      <c r="R24" s="446"/>
      <c r="S24" s="471">
        <v>1043</v>
      </c>
      <c r="T24" s="462"/>
      <c r="U24" s="451"/>
      <c r="V24" s="472"/>
      <c r="W24" s="529"/>
    </row>
    <row r="25" spans="1:24" s="435" customFormat="1" ht="51" customHeight="1" x14ac:dyDescent="0.2">
      <c r="A25" s="528">
        <v>13</v>
      </c>
      <c r="B25" s="450"/>
      <c r="C25" s="450"/>
      <c r="D25" s="450"/>
      <c r="E25" s="467"/>
      <c r="F25" s="442" t="s">
        <v>98</v>
      </c>
      <c r="G25" s="453"/>
      <c r="H25" s="450"/>
      <c r="I25" s="450"/>
      <c r="J25" s="450"/>
      <c r="K25" s="450"/>
      <c r="L25" s="468"/>
      <c r="M25" s="455"/>
      <c r="N25" s="469"/>
      <c r="O25" s="470"/>
      <c r="P25" s="470"/>
      <c r="Q25" s="445">
        <v>227230.96</v>
      </c>
      <c r="R25" s="446"/>
      <c r="S25" s="471">
        <v>238.4</v>
      </c>
      <c r="T25" s="462"/>
      <c r="U25" s="451"/>
      <c r="V25" s="472"/>
      <c r="W25" s="529"/>
    </row>
    <row r="26" spans="1:24" s="435" customFormat="1" ht="137.1" customHeight="1" x14ac:dyDescent="0.2">
      <c r="A26" s="528">
        <v>14</v>
      </c>
      <c r="B26" s="473" t="s">
        <v>50</v>
      </c>
      <c r="C26" s="473" t="s">
        <v>30</v>
      </c>
      <c r="D26" s="473" t="s">
        <v>70</v>
      </c>
      <c r="E26" s="466">
        <v>6205</v>
      </c>
      <c r="F26" s="442" t="s">
        <v>52</v>
      </c>
      <c r="G26" s="441" t="s">
        <v>39</v>
      </c>
      <c r="H26" s="473" t="s">
        <v>43</v>
      </c>
      <c r="I26" s="473" t="s">
        <v>53</v>
      </c>
      <c r="J26" s="473" t="s">
        <v>30</v>
      </c>
      <c r="K26" s="473" t="s">
        <v>53</v>
      </c>
      <c r="L26" s="474">
        <v>365</v>
      </c>
      <c r="M26" s="444" t="s">
        <v>28</v>
      </c>
      <c r="N26" s="475">
        <v>185000</v>
      </c>
      <c r="O26" s="476">
        <v>46057</v>
      </c>
      <c r="P26" s="477">
        <v>46095</v>
      </c>
      <c r="Q26" s="445">
        <f>N26/S26</f>
        <v>185000</v>
      </c>
      <c r="R26" s="446" t="s">
        <v>29</v>
      </c>
      <c r="S26" s="471">
        <v>1</v>
      </c>
      <c r="T26" s="447">
        <f t="shared" si="0"/>
        <v>0.92971983783783796</v>
      </c>
      <c r="U26" s="448">
        <v>171998.17</v>
      </c>
      <c r="V26" s="478" t="s">
        <v>102</v>
      </c>
      <c r="W26" s="530" t="s">
        <v>103</v>
      </c>
    </row>
    <row r="27" spans="1:24" s="435" customFormat="1" ht="137.1" customHeight="1" x14ac:dyDescent="0.2">
      <c r="A27" s="528">
        <v>15</v>
      </c>
      <c r="B27" s="450" t="s">
        <v>50</v>
      </c>
      <c r="C27" s="450" t="s">
        <v>30</v>
      </c>
      <c r="D27" s="450" t="s">
        <v>71</v>
      </c>
      <c r="E27" s="467">
        <v>6206</v>
      </c>
      <c r="F27" s="442" t="s">
        <v>104</v>
      </c>
      <c r="G27" s="453" t="s">
        <v>39</v>
      </c>
      <c r="H27" s="450" t="s">
        <v>66</v>
      </c>
      <c r="I27" s="450" t="s">
        <v>54</v>
      </c>
      <c r="J27" s="450" t="s">
        <v>30</v>
      </c>
      <c r="K27" s="450" t="s">
        <v>54</v>
      </c>
      <c r="L27" s="468">
        <v>458</v>
      </c>
      <c r="M27" s="455" t="s">
        <v>28</v>
      </c>
      <c r="N27" s="469">
        <v>1592730</v>
      </c>
      <c r="O27" s="470">
        <v>46057</v>
      </c>
      <c r="P27" s="470">
        <v>46137</v>
      </c>
      <c r="Q27" s="445">
        <v>277884</v>
      </c>
      <c r="R27" s="446" t="s">
        <v>29</v>
      </c>
      <c r="S27" s="471">
        <v>558</v>
      </c>
      <c r="T27" s="462">
        <f t="shared" si="0"/>
        <v>0.72073466940410491</v>
      </c>
      <c r="U27" s="451">
        <v>1147935.73</v>
      </c>
      <c r="V27" s="472" t="s">
        <v>107</v>
      </c>
      <c r="W27" s="529" t="s">
        <v>108</v>
      </c>
    </row>
    <row r="28" spans="1:24" s="435" customFormat="1" ht="137.1" customHeight="1" x14ac:dyDescent="0.2">
      <c r="A28" s="528">
        <v>16</v>
      </c>
      <c r="B28" s="450"/>
      <c r="C28" s="450"/>
      <c r="D28" s="450"/>
      <c r="E28" s="467"/>
      <c r="F28" s="464" t="s">
        <v>105</v>
      </c>
      <c r="G28" s="453"/>
      <c r="H28" s="450"/>
      <c r="I28" s="450"/>
      <c r="J28" s="450"/>
      <c r="K28" s="450"/>
      <c r="L28" s="468"/>
      <c r="M28" s="455"/>
      <c r="N28" s="469"/>
      <c r="O28" s="470"/>
      <c r="P28" s="470"/>
      <c r="Q28" s="445">
        <v>1146330</v>
      </c>
      <c r="R28" s="446" t="s">
        <v>29</v>
      </c>
      <c r="S28" s="471">
        <v>846</v>
      </c>
      <c r="T28" s="462"/>
      <c r="U28" s="451"/>
      <c r="V28" s="472"/>
      <c r="W28" s="529"/>
    </row>
    <row r="29" spans="1:24" s="435" customFormat="1" ht="137.1" customHeight="1" x14ac:dyDescent="0.2">
      <c r="A29" s="528">
        <v>17</v>
      </c>
      <c r="B29" s="450"/>
      <c r="C29" s="450"/>
      <c r="D29" s="450"/>
      <c r="E29" s="467"/>
      <c r="F29" s="464" t="s">
        <v>106</v>
      </c>
      <c r="G29" s="453"/>
      <c r="H29" s="450"/>
      <c r="I29" s="450"/>
      <c r="J29" s="450"/>
      <c r="K29" s="450"/>
      <c r="L29" s="468"/>
      <c r="M29" s="455"/>
      <c r="N29" s="469"/>
      <c r="O29" s="470"/>
      <c r="P29" s="470"/>
      <c r="Q29" s="445">
        <v>168516</v>
      </c>
      <c r="R29" s="446" t="s">
        <v>32</v>
      </c>
      <c r="S29" s="471">
        <v>92</v>
      </c>
      <c r="T29" s="462"/>
      <c r="U29" s="451"/>
      <c r="V29" s="472"/>
      <c r="W29" s="529"/>
    </row>
    <row r="30" spans="1:24" s="435" customFormat="1" ht="137.1" customHeight="1" x14ac:dyDescent="0.2">
      <c r="A30" s="528">
        <v>18</v>
      </c>
      <c r="B30" s="473" t="s">
        <v>50</v>
      </c>
      <c r="C30" s="473" t="s">
        <v>30</v>
      </c>
      <c r="D30" s="473" t="s">
        <v>72</v>
      </c>
      <c r="E30" s="466">
        <v>6207</v>
      </c>
      <c r="F30" s="442" t="s">
        <v>55</v>
      </c>
      <c r="G30" s="441" t="s">
        <v>39</v>
      </c>
      <c r="H30" s="473" t="s">
        <v>43</v>
      </c>
      <c r="I30" s="473" t="s">
        <v>54</v>
      </c>
      <c r="J30" s="473" t="s">
        <v>30</v>
      </c>
      <c r="K30" s="473" t="s">
        <v>54</v>
      </c>
      <c r="L30" s="474">
        <v>33284</v>
      </c>
      <c r="M30" s="444" t="s">
        <v>28</v>
      </c>
      <c r="N30" s="475">
        <v>92817.98</v>
      </c>
      <c r="O30" s="476">
        <v>46048</v>
      </c>
      <c r="P30" s="477">
        <v>46095</v>
      </c>
      <c r="Q30" s="445">
        <f>N30/S30</f>
        <v>92817.98</v>
      </c>
      <c r="R30" s="446" t="s">
        <v>90</v>
      </c>
      <c r="S30" s="471">
        <v>1</v>
      </c>
      <c r="T30" s="447">
        <f t="shared" si="0"/>
        <v>1</v>
      </c>
      <c r="U30" s="448">
        <v>92817.98</v>
      </c>
      <c r="V30" s="478" t="s">
        <v>109</v>
      </c>
      <c r="W30" s="530" t="s">
        <v>110</v>
      </c>
    </row>
    <row r="31" spans="1:24" s="435" customFormat="1" ht="137.1" customHeight="1" x14ac:dyDescent="0.2">
      <c r="A31" s="528">
        <v>19</v>
      </c>
      <c r="B31" s="473" t="s">
        <v>50</v>
      </c>
      <c r="C31" s="473" t="s">
        <v>30</v>
      </c>
      <c r="D31" s="473" t="s">
        <v>73</v>
      </c>
      <c r="E31" s="466">
        <v>6208</v>
      </c>
      <c r="F31" s="442" t="s">
        <v>56</v>
      </c>
      <c r="G31" s="441" t="s">
        <v>39</v>
      </c>
      <c r="H31" s="473" t="s">
        <v>43</v>
      </c>
      <c r="I31" s="473" t="s">
        <v>57</v>
      </c>
      <c r="J31" s="473" t="s">
        <v>30</v>
      </c>
      <c r="K31" s="473" t="s">
        <v>57</v>
      </c>
      <c r="L31" s="474">
        <v>2134</v>
      </c>
      <c r="M31" s="444" t="s">
        <v>28</v>
      </c>
      <c r="N31" s="475">
        <v>2910000</v>
      </c>
      <c r="O31" s="476">
        <v>46276</v>
      </c>
      <c r="P31" s="477">
        <v>46130</v>
      </c>
      <c r="Q31" s="445">
        <f>N31/S31</f>
        <v>727.5</v>
      </c>
      <c r="R31" s="446" t="s">
        <v>29</v>
      </c>
      <c r="S31" s="471">
        <v>4000</v>
      </c>
      <c r="T31" s="447">
        <f t="shared" si="0"/>
        <v>0.64770258419243987</v>
      </c>
      <c r="U31" s="448">
        <v>1884814.52</v>
      </c>
      <c r="V31" s="478" t="s">
        <v>111</v>
      </c>
      <c r="W31" s="530" t="s">
        <v>112</v>
      </c>
    </row>
    <row r="32" spans="1:24" s="435" customFormat="1" ht="137.1" customHeight="1" x14ac:dyDescent="0.2">
      <c r="A32" s="528">
        <v>20</v>
      </c>
      <c r="B32" s="443" t="s">
        <v>50</v>
      </c>
      <c r="C32" s="473" t="s">
        <v>30</v>
      </c>
      <c r="D32" s="473" t="s">
        <v>74</v>
      </c>
      <c r="E32" s="466">
        <v>6209</v>
      </c>
      <c r="F32" s="442" t="s">
        <v>58</v>
      </c>
      <c r="G32" s="441" t="s">
        <v>39</v>
      </c>
      <c r="H32" s="473" t="s">
        <v>43</v>
      </c>
      <c r="I32" s="473" t="s">
        <v>59</v>
      </c>
      <c r="J32" s="473" t="s">
        <v>30</v>
      </c>
      <c r="K32" s="473" t="s">
        <v>59</v>
      </c>
      <c r="L32" s="474">
        <v>73</v>
      </c>
      <c r="M32" s="444" t="s">
        <v>28</v>
      </c>
      <c r="N32" s="475">
        <v>1920000</v>
      </c>
      <c r="O32" s="476">
        <v>46076</v>
      </c>
      <c r="P32" s="477">
        <v>46165</v>
      </c>
      <c r="Q32" s="445">
        <f>N32/S32</f>
        <v>1920000</v>
      </c>
      <c r="R32" s="446" t="s">
        <v>90</v>
      </c>
      <c r="S32" s="471">
        <v>1</v>
      </c>
      <c r="T32" s="447">
        <f t="shared" si="0"/>
        <v>0.81573406770833334</v>
      </c>
      <c r="U32" s="448">
        <v>1566209.41</v>
      </c>
      <c r="V32" s="478" t="s">
        <v>113</v>
      </c>
      <c r="W32" s="530" t="s">
        <v>114</v>
      </c>
    </row>
    <row r="33" spans="1:23" s="435" customFormat="1" ht="137.1" customHeight="1" x14ac:dyDescent="0.2">
      <c r="A33" s="528">
        <v>21</v>
      </c>
      <c r="B33" s="443" t="s">
        <v>50</v>
      </c>
      <c r="C33" s="473" t="s">
        <v>30</v>
      </c>
      <c r="D33" s="473" t="s">
        <v>75</v>
      </c>
      <c r="E33" s="466">
        <v>6210</v>
      </c>
      <c r="F33" s="442" t="s">
        <v>60</v>
      </c>
      <c r="G33" s="441" t="s">
        <v>39</v>
      </c>
      <c r="H33" s="473" t="s">
        <v>40</v>
      </c>
      <c r="I33" s="473" t="s">
        <v>59</v>
      </c>
      <c r="J33" s="473" t="s">
        <v>30</v>
      </c>
      <c r="K33" s="473" t="s">
        <v>59</v>
      </c>
      <c r="L33" s="474">
        <v>33284</v>
      </c>
      <c r="M33" s="444" t="s">
        <v>28</v>
      </c>
      <c r="N33" s="475">
        <v>895095.34</v>
      </c>
      <c r="O33" s="476">
        <v>46069</v>
      </c>
      <c r="P33" s="477">
        <v>46095</v>
      </c>
      <c r="Q33" s="445">
        <f>N33/S33</f>
        <v>895095.34</v>
      </c>
      <c r="R33" s="446" t="s">
        <v>90</v>
      </c>
      <c r="S33" s="471">
        <v>1</v>
      </c>
      <c r="T33" s="447">
        <f t="shared" si="0"/>
        <v>1</v>
      </c>
      <c r="U33" s="448">
        <v>895095.34</v>
      </c>
      <c r="V33" s="478" t="s">
        <v>115</v>
      </c>
      <c r="W33" s="530" t="s">
        <v>116</v>
      </c>
    </row>
    <row r="34" spans="1:23" s="435" customFormat="1" ht="137.1" customHeight="1" x14ac:dyDescent="0.2">
      <c r="A34" s="528">
        <v>22</v>
      </c>
      <c r="B34" s="450" t="s">
        <v>50</v>
      </c>
      <c r="C34" s="450" t="s">
        <v>30</v>
      </c>
      <c r="D34" s="450" t="s">
        <v>76</v>
      </c>
      <c r="E34" s="467">
        <v>6211</v>
      </c>
      <c r="F34" s="442" t="s">
        <v>119</v>
      </c>
      <c r="G34" s="453" t="s">
        <v>39</v>
      </c>
      <c r="H34" s="450" t="s">
        <v>66</v>
      </c>
      <c r="I34" s="450" t="s">
        <v>31</v>
      </c>
      <c r="J34" s="450" t="s">
        <v>30</v>
      </c>
      <c r="K34" s="450" t="s">
        <v>31</v>
      </c>
      <c r="L34" s="468">
        <v>1748</v>
      </c>
      <c r="M34" s="455" t="s">
        <v>28</v>
      </c>
      <c r="N34" s="469">
        <v>1577859.31</v>
      </c>
      <c r="O34" s="470">
        <v>46077</v>
      </c>
      <c r="P34" s="470">
        <v>46130</v>
      </c>
      <c r="Q34" s="445">
        <v>761246.02</v>
      </c>
      <c r="R34" s="446" t="s">
        <v>29</v>
      </c>
      <c r="S34" s="471">
        <v>609.6</v>
      </c>
      <c r="T34" s="462">
        <f t="shared" si="0"/>
        <v>0.99866208603858353</v>
      </c>
      <c r="U34" s="451">
        <v>1575748.27</v>
      </c>
      <c r="V34" s="472" t="s">
        <v>121</v>
      </c>
      <c r="W34" s="529" t="s">
        <v>122</v>
      </c>
    </row>
    <row r="35" spans="1:23" s="435" customFormat="1" ht="45" customHeight="1" x14ac:dyDescent="0.2">
      <c r="A35" s="528">
        <v>23</v>
      </c>
      <c r="B35" s="450"/>
      <c r="C35" s="450"/>
      <c r="D35" s="450"/>
      <c r="E35" s="467"/>
      <c r="F35" s="442" t="s">
        <v>117</v>
      </c>
      <c r="G35" s="453"/>
      <c r="H35" s="450"/>
      <c r="I35" s="450"/>
      <c r="J35" s="450"/>
      <c r="K35" s="450"/>
      <c r="L35" s="468"/>
      <c r="M35" s="455"/>
      <c r="N35" s="469"/>
      <c r="O35" s="470"/>
      <c r="P35" s="470"/>
      <c r="Q35" s="445">
        <v>377340.29</v>
      </c>
      <c r="R35" s="446" t="s">
        <v>32</v>
      </c>
      <c r="S35" s="471">
        <v>212</v>
      </c>
      <c r="T35" s="462"/>
      <c r="U35" s="451"/>
      <c r="V35" s="472"/>
      <c r="W35" s="529"/>
    </row>
    <row r="36" spans="1:23" s="435" customFormat="1" ht="45" customHeight="1" x14ac:dyDescent="0.2">
      <c r="A36" s="528">
        <v>24</v>
      </c>
      <c r="B36" s="450"/>
      <c r="C36" s="450"/>
      <c r="D36" s="450"/>
      <c r="E36" s="467"/>
      <c r="F36" s="464" t="s">
        <v>118</v>
      </c>
      <c r="G36" s="453"/>
      <c r="H36" s="450"/>
      <c r="I36" s="450"/>
      <c r="J36" s="450"/>
      <c r="K36" s="450"/>
      <c r="L36" s="468"/>
      <c r="M36" s="455"/>
      <c r="N36" s="469"/>
      <c r="O36" s="470"/>
      <c r="P36" s="470"/>
      <c r="Q36" s="445">
        <v>300256.98</v>
      </c>
      <c r="R36" s="446" t="s">
        <v>29</v>
      </c>
      <c r="S36" s="471">
        <v>340.86</v>
      </c>
      <c r="T36" s="462"/>
      <c r="U36" s="451"/>
      <c r="V36" s="472"/>
      <c r="W36" s="529"/>
    </row>
    <row r="37" spans="1:23" s="435" customFormat="1" ht="45" customHeight="1" x14ac:dyDescent="0.2">
      <c r="A37" s="528">
        <v>25</v>
      </c>
      <c r="B37" s="450"/>
      <c r="C37" s="450"/>
      <c r="D37" s="450"/>
      <c r="E37" s="467"/>
      <c r="F37" s="464" t="s">
        <v>120</v>
      </c>
      <c r="G37" s="453"/>
      <c r="H37" s="450"/>
      <c r="I37" s="450"/>
      <c r="J37" s="450"/>
      <c r="K37" s="450"/>
      <c r="L37" s="468"/>
      <c r="M37" s="455"/>
      <c r="N37" s="469"/>
      <c r="O37" s="470"/>
      <c r="P37" s="470"/>
      <c r="Q37" s="445">
        <v>139016.01999999999</v>
      </c>
      <c r="R37" s="446" t="s">
        <v>32</v>
      </c>
      <c r="S37" s="471">
        <v>207.16</v>
      </c>
      <c r="T37" s="462"/>
      <c r="U37" s="451"/>
      <c r="V37" s="472"/>
      <c r="W37" s="529"/>
    </row>
    <row r="38" spans="1:23" s="435" customFormat="1" ht="137.1" customHeight="1" x14ac:dyDescent="0.2">
      <c r="A38" s="528">
        <v>26</v>
      </c>
      <c r="B38" s="473" t="s">
        <v>50</v>
      </c>
      <c r="C38" s="473" t="s">
        <v>30</v>
      </c>
      <c r="D38" s="473" t="s">
        <v>77</v>
      </c>
      <c r="E38" s="466">
        <v>6212</v>
      </c>
      <c r="F38" s="442" t="s">
        <v>61</v>
      </c>
      <c r="G38" s="441" t="s">
        <v>39</v>
      </c>
      <c r="H38" s="473" t="s">
        <v>67</v>
      </c>
      <c r="I38" s="473" t="s">
        <v>62</v>
      </c>
      <c r="J38" s="473" t="s">
        <v>30</v>
      </c>
      <c r="K38" s="473" t="s">
        <v>62</v>
      </c>
      <c r="L38" s="474">
        <v>64806</v>
      </c>
      <c r="M38" s="444" t="s">
        <v>28</v>
      </c>
      <c r="N38" s="475">
        <v>125000</v>
      </c>
      <c r="O38" s="476">
        <v>46076</v>
      </c>
      <c r="P38" s="477">
        <v>46387</v>
      </c>
      <c r="Q38" s="445">
        <f>N38/S38</f>
        <v>250</v>
      </c>
      <c r="R38" s="446" t="s">
        <v>29</v>
      </c>
      <c r="S38" s="471">
        <v>500</v>
      </c>
      <c r="T38" s="447">
        <f t="shared" si="0"/>
        <v>1</v>
      </c>
      <c r="U38" s="448">
        <v>125000</v>
      </c>
      <c r="V38" s="478" t="s">
        <v>127</v>
      </c>
      <c r="W38" s="530" t="s">
        <v>128</v>
      </c>
    </row>
    <row r="39" spans="1:23" s="435" customFormat="1" ht="137.1" customHeight="1" x14ac:dyDescent="0.2">
      <c r="A39" s="528">
        <v>27</v>
      </c>
      <c r="B39" s="473" t="s">
        <v>50</v>
      </c>
      <c r="C39" s="450" t="s">
        <v>30</v>
      </c>
      <c r="D39" s="450" t="s">
        <v>78</v>
      </c>
      <c r="E39" s="467">
        <v>6213</v>
      </c>
      <c r="F39" s="442" t="s">
        <v>123</v>
      </c>
      <c r="G39" s="453" t="s">
        <v>39</v>
      </c>
      <c r="H39" s="450" t="s">
        <v>66</v>
      </c>
      <c r="I39" s="450" t="s">
        <v>31</v>
      </c>
      <c r="J39" s="450" t="s">
        <v>30</v>
      </c>
      <c r="K39" s="450" t="s">
        <v>31</v>
      </c>
      <c r="L39" s="468">
        <v>1557</v>
      </c>
      <c r="M39" s="455" t="s">
        <v>28</v>
      </c>
      <c r="N39" s="469">
        <v>1441188</v>
      </c>
      <c r="O39" s="479">
        <v>46077</v>
      </c>
      <c r="P39" s="470">
        <v>46137</v>
      </c>
      <c r="Q39" s="445">
        <v>590940</v>
      </c>
      <c r="R39" s="446" t="s">
        <v>29</v>
      </c>
      <c r="S39" s="471">
        <v>1125.4000000000001</v>
      </c>
      <c r="T39" s="462">
        <f t="shared" si="0"/>
        <v>0.44184679583787823</v>
      </c>
      <c r="U39" s="451">
        <v>636784.30000000005</v>
      </c>
      <c r="V39" s="472" t="s">
        <v>125</v>
      </c>
      <c r="W39" s="529" t="s">
        <v>126</v>
      </c>
    </row>
    <row r="40" spans="1:23" s="435" customFormat="1" ht="137.1" customHeight="1" x14ac:dyDescent="0.2">
      <c r="A40" s="528">
        <v>28</v>
      </c>
      <c r="B40" s="473"/>
      <c r="C40" s="450"/>
      <c r="D40" s="450"/>
      <c r="E40" s="467"/>
      <c r="F40" s="442" t="s">
        <v>124</v>
      </c>
      <c r="G40" s="453"/>
      <c r="H40" s="450"/>
      <c r="I40" s="450"/>
      <c r="J40" s="450"/>
      <c r="K40" s="450"/>
      <c r="L40" s="468"/>
      <c r="M40" s="455"/>
      <c r="N40" s="469"/>
      <c r="O40" s="469"/>
      <c r="P40" s="470"/>
      <c r="Q40" s="445">
        <v>850248</v>
      </c>
      <c r="R40" s="446" t="s">
        <v>29</v>
      </c>
      <c r="S40" s="471">
        <v>504</v>
      </c>
      <c r="T40" s="462"/>
      <c r="U40" s="451"/>
      <c r="V40" s="472"/>
      <c r="W40" s="529"/>
    </row>
    <row r="41" spans="1:23" s="435" customFormat="1" ht="208.5" customHeight="1" x14ac:dyDescent="0.2">
      <c r="A41" s="528">
        <v>29</v>
      </c>
      <c r="B41" s="450" t="s">
        <v>50</v>
      </c>
      <c r="C41" s="450" t="s">
        <v>30</v>
      </c>
      <c r="D41" s="450" t="s">
        <v>79</v>
      </c>
      <c r="E41" s="467">
        <v>6214</v>
      </c>
      <c r="F41" s="442" t="s">
        <v>129</v>
      </c>
      <c r="G41" s="453" t="s">
        <v>39</v>
      </c>
      <c r="H41" s="450" t="s">
        <v>66</v>
      </c>
      <c r="I41" s="450" t="s">
        <v>31</v>
      </c>
      <c r="J41" s="450" t="s">
        <v>30</v>
      </c>
      <c r="K41" s="450" t="s">
        <v>31</v>
      </c>
      <c r="L41" s="468">
        <v>1557</v>
      </c>
      <c r="M41" s="455" t="s">
        <v>28</v>
      </c>
      <c r="N41" s="469">
        <v>642762.6</v>
      </c>
      <c r="O41" s="470">
        <v>46077</v>
      </c>
      <c r="P41" s="470">
        <v>46102</v>
      </c>
      <c r="Q41" s="463">
        <f>N41/S41</f>
        <v>1258.8378378378377</v>
      </c>
      <c r="R41" s="460" t="s">
        <v>29</v>
      </c>
      <c r="S41" s="471">
        <v>510.6</v>
      </c>
      <c r="T41" s="462">
        <f t="shared" si="0"/>
        <v>0.30007200170016113</v>
      </c>
      <c r="U41" s="451">
        <v>192875.06</v>
      </c>
      <c r="V41" s="472" t="s">
        <v>130</v>
      </c>
      <c r="W41" s="529" t="s">
        <v>131</v>
      </c>
    </row>
    <row r="42" spans="1:23" s="435" customFormat="1" ht="137.1" customHeight="1" x14ac:dyDescent="0.2">
      <c r="A42" s="528">
        <v>30</v>
      </c>
      <c r="B42" s="450"/>
      <c r="C42" s="450"/>
      <c r="D42" s="450"/>
      <c r="E42" s="467"/>
      <c r="F42" s="464" t="s">
        <v>92</v>
      </c>
      <c r="G42" s="453"/>
      <c r="H42" s="450"/>
      <c r="I42" s="450"/>
      <c r="J42" s="450"/>
      <c r="K42" s="450"/>
      <c r="L42" s="468"/>
      <c r="M42" s="455"/>
      <c r="N42" s="469"/>
      <c r="O42" s="470"/>
      <c r="P42" s="470"/>
      <c r="Q42" s="463"/>
      <c r="R42" s="460"/>
      <c r="S42" s="471">
        <v>220.8</v>
      </c>
      <c r="T42" s="462"/>
      <c r="U42" s="451"/>
      <c r="V42" s="472"/>
      <c r="W42" s="529"/>
    </row>
    <row r="43" spans="1:23" s="435" customFormat="1" ht="166.5" customHeight="1" x14ac:dyDescent="0.2">
      <c r="A43" s="528">
        <v>31</v>
      </c>
      <c r="B43" s="450" t="s">
        <v>50</v>
      </c>
      <c r="C43" s="450" t="s">
        <v>30</v>
      </c>
      <c r="D43" s="450" t="s">
        <v>80</v>
      </c>
      <c r="E43" s="467">
        <v>6215</v>
      </c>
      <c r="F43" s="442" t="s">
        <v>132</v>
      </c>
      <c r="G43" s="453" t="s">
        <v>39</v>
      </c>
      <c r="H43" s="450" t="s">
        <v>43</v>
      </c>
      <c r="I43" s="450" t="s">
        <v>31</v>
      </c>
      <c r="J43" s="450" t="s">
        <v>30</v>
      </c>
      <c r="K43" s="450" t="s">
        <v>31</v>
      </c>
      <c r="L43" s="468">
        <v>39548</v>
      </c>
      <c r="M43" s="455" t="s">
        <v>28</v>
      </c>
      <c r="N43" s="469">
        <v>6323388.6900000004</v>
      </c>
      <c r="O43" s="470">
        <v>46062</v>
      </c>
      <c r="P43" s="470">
        <v>46109</v>
      </c>
      <c r="Q43" s="445">
        <v>4763128.3600000003</v>
      </c>
      <c r="R43" s="446" t="s">
        <v>29</v>
      </c>
      <c r="S43" s="471">
        <v>2193.71</v>
      </c>
      <c r="T43" s="462">
        <f t="shared" si="0"/>
        <v>0.98081084590104484</v>
      </c>
      <c r="U43" s="451">
        <v>6202048.21</v>
      </c>
      <c r="V43" s="472" t="s">
        <v>134</v>
      </c>
      <c r="W43" s="529" t="s">
        <v>135</v>
      </c>
    </row>
    <row r="44" spans="1:23" s="435" customFormat="1" ht="56.25" customHeight="1" x14ac:dyDescent="0.2">
      <c r="A44" s="528">
        <v>32</v>
      </c>
      <c r="B44" s="450"/>
      <c r="C44" s="450"/>
      <c r="D44" s="450"/>
      <c r="E44" s="467"/>
      <c r="F44" s="464" t="s">
        <v>133</v>
      </c>
      <c r="G44" s="453"/>
      <c r="H44" s="450"/>
      <c r="I44" s="450"/>
      <c r="J44" s="450"/>
      <c r="K44" s="450"/>
      <c r="L44" s="468"/>
      <c r="M44" s="455"/>
      <c r="N44" s="469"/>
      <c r="O44" s="470"/>
      <c r="P44" s="470"/>
      <c r="Q44" s="445">
        <v>805882.07</v>
      </c>
      <c r="R44" s="446" t="s">
        <v>29</v>
      </c>
      <c r="S44" s="471">
        <v>983.81</v>
      </c>
      <c r="T44" s="462"/>
      <c r="U44" s="451"/>
      <c r="V44" s="472"/>
      <c r="W44" s="529"/>
    </row>
    <row r="45" spans="1:23" s="435" customFormat="1" ht="66.75" customHeight="1" x14ac:dyDescent="0.2">
      <c r="A45" s="528">
        <v>33</v>
      </c>
      <c r="B45" s="450"/>
      <c r="C45" s="450"/>
      <c r="D45" s="450"/>
      <c r="E45" s="467"/>
      <c r="F45" s="464" t="s">
        <v>34</v>
      </c>
      <c r="G45" s="453"/>
      <c r="H45" s="450"/>
      <c r="I45" s="450"/>
      <c r="J45" s="450"/>
      <c r="K45" s="450"/>
      <c r="L45" s="468"/>
      <c r="M45" s="455"/>
      <c r="N45" s="469"/>
      <c r="O45" s="470"/>
      <c r="P45" s="470"/>
      <c r="Q45" s="445">
        <v>530668.17000000004</v>
      </c>
      <c r="R45" s="446" t="s">
        <v>29</v>
      </c>
      <c r="S45" s="471">
        <v>378.83</v>
      </c>
      <c r="T45" s="462"/>
      <c r="U45" s="451"/>
      <c r="V45" s="472"/>
      <c r="W45" s="529"/>
    </row>
    <row r="46" spans="1:23" s="435" customFormat="1" ht="66.75" customHeight="1" x14ac:dyDescent="0.2">
      <c r="A46" s="528">
        <v>34</v>
      </c>
      <c r="B46" s="450"/>
      <c r="C46" s="450"/>
      <c r="D46" s="450"/>
      <c r="E46" s="467"/>
      <c r="F46" s="464" t="s">
        <v>33</v>
      </c>
      <c r="G46" s="453"/>
      <c r="H46" s="450"/>
      <c r="I46" s="450"/>
      <c r="J46" s="450"/>
      <c r="K46" s="450"/>
      <c r="L46" s="468"/>
      <c r="M46" s="455"/>
      <c r="N46" s="469"/>
      <c r="O46" s="470"/>
      <c r="P46" s="470"/>
      <c r="Q46" s="445">
        <v>223710.09</v>
      </c>
      <c r="R46" s="446" t="s">
        <v>32</v>
      </c>
      <c r="S46" s="471">
        <v>395.43</v>
      </c>
      <c r="T46" s="462"/>
      <c r="U46" s="451"/>
      <c r="V46" s="472"/>
      <c r="W46" s="529"/>
    </row>
    <row r="47" spans="1:23" s="435" customFormat="1" ht="137.1" customHeight="1" x14ac:dyDescent="0.2">
      <c r="A47" s="528">
        <v>35</v>
      </c>
      <c r="B47" s="473" t="s">
        <v>50</v>
      </c>
      <c r="C47" s="473" t="s">
        <v>30</v>
      </c>
      <c r="D47" s="473" t="s">
        <v>81</v>
      </c>
      <c r="E47" s="466">
        <v>6216</v>
      </c>
      <c r="F47" s="442" t="s">
        <v>63</v>
      </c>
      <c r="G47" s="441" t="s">
        <v>39</v>
      </c>
      <c r="H47" s="473" t="s">
        <v>43</v>
      </c>
      <c r="I47" s="473" t="s">
        <v>64</v>
      </c>
      <c r="J47" s="473" t="s">
        <v>30</v>
      </c>
      <c r="K47" s="473" t="s">
        <v>64</v>
      </c>
      <c r="L47" s="474">
        <v>6470</v>
      </c>
      <c r="M47" s="444" t="s">
        <v>28</v>
      </c>
      <c r="N47" s="475">
        <v>125072.64</v>
      </c>
      <c r="O47" s="476">
        <v>46069</v>
      </c>
      <c r="P47" s="477">
        <v>46081</v>
      </c>
      <c r="Q47" s="445">
        <v>629.27</v>
      </c>
      <c r="R47" s="446" t="s">
        <v>29</v>
      </c>
      <c r="S47" s="471">
        <v>1</v>
      </c>
      <c r="T47" s="447">
        <f t="shared" si="0"/>
        <v>1</v>
      </c>
      <c r="U47" s="475">
        <v>125072.64</v>
      </c>
      <c r="V47" s="478" t="s">
        <v>136</v>
      </c>
      <c r="W47" s="530" t="s">
        <v>137</v>
      </c>
    </row>
    <row r="48" spans="1:23" s="435" customFormat="1" ht="200.25" customHeight="1" x14ac:dyDescent="0.2">
      <c r="A48" s="528">
        <v>36</v>
      </c>
      <c r="B48" s="450" t="s">
        <v>50</v>
      </c>
      <c r="C48" s="450" t="s">
        <v>30</v>
      </c>
      <c r="D48" s="450" t="s">
        <v>83</v>
      </c>
      <c r="E48" s="467">
        <v>6218</v>
      </c>
      <c r="F48" s="442" t="s">
        <v>84</v>
      </c>
      <c r="G48" s="453" t="s">
        <v>85</v>
      </c>
      <c r="H48" s="450" t="s">
        <v>43</v>
      </c>
      <c r="I48" s="450" t="s">
        <v>31</v>
      </c>
      <c r="J48" s="450" t="s">
        <v>30</v>
      </c>
      <c r="K48" s="450" t="s">
        <v>31</v>
      </c>
      <c r="L48" s="468">
        <v>330</v>
      </c>
      <c r="M48" s="455" t="s">
        <v>28</v>
      </c>
      <c r="N48" s="469">
        <v>5777307.4100000001</v>
      </c>
      <c r="O48" s="470">
        <v>46069</v>
      </c>
      <c r="P48" s="470">
        <v>46130</v>
      </c>
      <c r="Q48" s="459">
        <v>3617653.99</v>
      </c>
      <c r="R48" s="446" t="s">
        <v>29</v>
      </c>
      <c r="S48" s="471">
        <v>1890</v>
      </c>
      <c r="T48" s="462">
        <f t="shared" si="0"/>
        <v>0.97868785036661221</v>
      </c>
      <c r="U48" s="451">
        <v>5654180.5700000003</v>
      </c>
      <c r="V48" s="472" t="s">
        <v>86</v>
      </c>
      <c r="W48" s="529" t="s">
        <v>87</v>
      </c>
    </row>
    <row r="49" spans="1:23" s="436" customFormat="1" ht="38.25" customHeight="1" x14ac:dyDescent="0.25">
      <c r="A49" s="531">
        <v>37</v>
      </c>
      <c r="B49" s="450"/>
      <c r="C49" s="450"/>
      <c r="D49" s="450"/>
      <c r="E49" s="467"/>
      <c r="F49" s="481" t="s">
        <v>48</v>
      </c>
      <c r="G49" s="453"/>
      <c r="H49" s="450"/>
      <c r="I49" s="450"/>
      <c r="J49" s="450"/>
      <c r="K49" s="450"/>
      <c r="L49" s="468"/>
      <c r="M49" s="455"/>
      <c r="N49" s="469"/>
      <c r="O49" s="470"/>
      <c r="P49" s="470"/>
      <c r="Q49" s="459">
        <v>756432.31</v>
      </c>
      <c r="R49" s="446" t="s">
        <v>29</v>
      </c>
      <c r="S49" s="471">
        <v>919</v>
      </c>
      <c r="T49" s="462"/>
      <c r="U49" s="451"/>
      <c r="V49" s="472"/>
      <c r="W49" s="529"/>
    </row>
    <row r="50" spans="1:23" s="436" customFormat="1" ht="36.75" customHeight="1" x14ac:dyDescent="0.25">
      <c r="A50" s="531">
        <v>38</v>
      </c>
      <c r="B50" s="450"/>
      <c r="C50" s="450"/>
      <c r="D50" s="450"/>
      <c r="E50" s="467"/>
      <c r="F50" s="481" t="s">
        <v>34</v>
      </c>
      <c r="G50" s="453"/>
      <c r="H50" s="450"/>
      <c r="I50" s="450"/>
      <c r="J50" s="450"/>
      <c r="K50" s="450"/>
      <c r="L50" s="468"/>
      <c r="M50" s="455"/>
      <c r="N50" s="469"/>
      <c r="O50" s="470"/>
      <c r="P50" s="470"/>
      <c r="Q50" s="459">
        <v>769720.4</v>
      </c>
      <c r="R50" s="446" t="s">
        <v>32</v>
      </c>
      <c r="S50" s="471">
        <v>552.08000000000004</v>
      </c>
      <c r="T50" s="462"/>
      <c r="U50" s="451"/>
      <c r="V50" s="472"/>
      <c r="W50" s="529"/>
    </row>
    <row r="51" spans="1:23" s="436" customFormat="1" ht="36.75" customHeight="1" x14ac:dyDescent="0.25">
      <c r="A51" s="531">
        <v>39</v>
      </c>
      <c r="B51" s="450"/>
      <c r="C51" s="450"/>
      <c r="D51" s="450"/>
      <c r="E51" s="467"/>
      <c r="F51" s="481" t="s">
        <v>89</v>
      </c>
      <c r="G51" s="453"/>
      <c r="H51" s="450"/>
      <c r="I51" s="450"/>
      <c r="J51" s="450"/>
      <c r="K51" s="450"/>
      <c r="L51" s="468"/>
      <c r="M51" s="455"/>
      <c r="N51" s="469"/>
      <c r="O51" s="470"/>
      <c r="P51" s="470"/>
      <c r="Q51" s="459">
        <v>286485.23</v>
      </c>
      <c r="R51" s="446" t="s">
        <v>90</v>
      </c>
      <c r="S51" s="471">
        <v>1</v>
      </c>
      <c r="T51" s="462"/>
      <c r="U51" s="451"/>
      <c r="V51" s="472"/>
      <c r="W51" s="529"/>
    </row>
    <row r="52" spans="1:23" s="436" customFormat="1" ht="45.75" customHeight="1" x14ac:dyDescent="0.25">
      <c r="A52" s="531">
        <v>40</v>
      </c>
      <c r="B52" s="450"/>
      <c r="C52" s="450"/>
      <c r="D52" s="450"/>
      <c r="E52" s="467"/>
      <c r="F52" s="481" t="s">
        <v>33</v>
      </c>
      <c r="G52" s="453"/>
      <c r="H52" s="450"/>
      <c r="I52" s="450"/>
      <c r="J52" s="450"/>
      <c r="K52" s="450"/>
      <c r="L52" s="468"/>
      <c r="M52" s="455"/>
      <c r="N52" s="469"/>
      <c r="O52" s="470"/>
      <c r="P52" s="470"/>
      <c r="Q52" s="459">
        <v>347015.48</v>
      </c>
      <c r="R52" s="446" t="s">
        <v>29</v>
      </c>
      <c r="S52" s="471">
        <v>460.65</v>
      </c>
      <c r="T52" s="462"/>
      <c r="U52" s="451"/>
      <c r="V52" s="472"/>
      <c r="W52" s="529"/>
    </row>
    <row r="53" spans="1:23" s="436" customFormat="1" ht="150" customHeight="1" x14ac:dyDescent="0.25">
      <c r="A53" s="528">
        <v>41</v>
      </c>
      <c r="B53" s="466" t="s">
        <v>148</v>
      </c>
      <c r="C53" s="473" t="s">
        <v>159</v>
      </c>
      <c r="D53" s="473" t="s">
        <v>161</v>
      </c>
      <c r="E53" s="466">
        <v>6401</v>
      </c>
      <c r="F53" s="442" t="s">
        <v>160</v>
      </c>
      <c r="G53" s="482" t="s">
        <v>162</v>
      </c>
      <c r="H53" s="482" t="s">
        <v>67</v>
      </c>
      <c r="I53" s="473" t="s">
        <v>163</v>
      </c>
      <c r="J53" s="473" t="s">
        <v>159</v>
      </c>
      <c r="K53" s="473" t="s">
        <v>163</v>
      </c>
      <c r="L53" s="474">
        <v>64806</v>
      </c>
      <c r="M53" s="444" t="s">
        <v>28</v>
      </c>
      <c r="N53" s="475">
        <v>3074000</v>
      </c>
      <c r="O53" s="476">
        <v>46062</v>
      </c>
      <c r="P53" s="477">
        <v>46089</v>
      </c>
      <c r="Q53" s="445">
        <f>N53/S53</f>
        <v>3074000</v>
      </c>
      <c r="R53" s="446" t="s">
        <v>90</v>
      </c>
      <c r="S53" s="471">
        <v>1</v>
      </c>
      <c r="T53" s="447">
        <f>U53*100%/N53</f>
        <v>1</v>
      </c>
      <c r="U53" s="448">
        <v>3074000</v>
      </c>
      <c r="V53" s="478" t="s">
        <v>164</v>
      </c>
      <c r="W53" s="530" t="s">
        <v>165</v>
      </c>
    </row>
    <row r="54" spans="1:23" ht="66" customHeight="1" x14ac:dyDescent="0.25">
      <c r="A54" s="532" t="s">
        <v>143</v>
      </c>
      <c r="B54" s="483"/>
      <c r="C54" s="483"/>
      <c r="D54" s="483"/>
      <c r="E54" s="483"/>
      <c r="F54" s="483"/>
      <c r="G54" s="483"/>
      <c r="H54" s="483"/>
      <c r="I54" s="483"/>
      <c r="J54" s="483"/>
      <c r="K54" s="483"/>
      <c r="L54" s="483"/>
      <c r="M54" s="483"/>
      <c r="N54" s="483"/>
      <c r="O54" s="483"/>
      <c r="P54" s="483"/>
      <c r="Q54" s="483"/>
      <c r="R54" s="483"/>
      <c r="S54" s="483"/>
      <c r="T54" s="483"/>
      <c r="U54" s="483"/>
      <c r="V54" s="483"/>
      <c r="W54" s="533"/>
    </row>
    <row r="55" spans="1:23" s="437" customFormat="1" ht="115.5" customHeight="1" x14ac:dyDescent="0.3">
      <c r="A55" s="528">
        <v>42</v>
      </c>
      <c r="B55" s="466" t="s">
        <v>148</v>
      </c>
      <c r="C55" s="473" t="s">
        <v>30</v>
      </c>
      <c r="D55" s="473" t="s">
        <v>144</v>
      </c>
      <c r="E55" s="466">
        <v>6219</v>
      </c>
      <c r="F55" s="442" t="s">
        <v>140</v>
      </c>
      <c r="G55" s="441" t="s">
        <v>39</v>
      </c>
      <c r="H55" s="482" t="s">
        <v>43</v>
      </c>
      <c r="I55" s="473" t="s">
        <v>31</v>
      </c>
      <c r="J55" s="473" t="s">
        <v>30</v>
      </c>
      <c r="K55" s="473" t="s">
        <v>31</v>
      </c>
      <c r="L55" s="474">
        <v>6470</v>
      </c>
      <c r="M55" s="444" t="s">
        <v>28</v>
      </c>
      <c r="N55" s="475">
        <v>221060.96</v>
      </c>
      <c r="O55" s="476">
        <v>46104</v>
      </c>
      <c r="P55" s="477">
        <v>46146</v>
      </c>
      <c r="Q55" s="445">
        <f t="shared" ref="Q55:Q64" si="1">N55/S55</f>
        <v>266.33850602409638</v>
      </c>
      <c r="R55" s="446" t="s">
        <v>29</v>
      </c>
      <c r="S55" s="471">
        <v>830</v>
      </c>
      <c r="T55" s="447">
        <f t="shared" ref="T55:T64" si="2">U55*100%/N55</f>
        <v>1</v>
      </c>
      <c r="U55" s="475">
        <v>221060.96</v>
      </c>
      <c r="V55" s="478" t="s">
        <v>153</v>
      </c>
      <c r="W55" s="530" t="s">
        <v>154</v>
      </c>
    </row>
    <row r="56" spans="1:23" s="437" customFormat="1" ht="115.5" customHeight="1" x14ac:dyDescent="0.3">
      <c r="A56" s="528">
        <v>43</v>
      </c>
      <c r="B56" s="466" t="s">
        <v>148</v>
      </c>
      <c r="C56" s="473" t="s">
        <v>30</v>
      </c>
      <c r="D56" s="473" t="s">
        <v>192</v>
      </c>
      <c r="E56" s="466">
        <v>6220</v>
      </c>
      <c r="F56" s="442" t="s">
        <v>191</v>
      </c>
      <c r="G56" s="441" t="s">
        <v>39</v>
      </c>
      <c r="H56" s="482"/>
      <c r="I56" s="473" t="s">
        <v>31</v>
      </c>
      <c r="J56" s="473" t="s">
        <v>30</v>
      </c>
      <c r="K56" s="473" t="s">
        <v>31</v>
      </c>
      <c r="L56" s="474"/>
      <c r="M56" s="444"/>
      <c r="N56" s="475">
        <v>2519385</v>
      </c>
      <c r="O56" s="476">
        <v>46104</v>
      </c>
      <c r="P56" s="477">
        <v>46200</v>
      </c>
      <c r="Q56" s="445" t="s">
        <v>193</v>
      </c>
      <c r="R56" s="446" t="s">
        <v>193</v>
      </c>
      <c r="S56" s="471">
        <v>830</v>
      </c>
      <c r="T56" s="447">
        <f t="shared" si="2"/>
        <v>0.67581988461469766</v>
      </c>
      <c r="U56" s="448">
        <v>1702650.48</v>
      </c>
      <c r="V56" s="478"/>
      <c r="W56" s="530"/>
    </row>
    <row r="57" spans="1:23" s="437" customFormat="1" ht="271.5" customHeight="1" x14ac:dyDescent="0.3">
      <c r="A57" s="528">
        <v>44</v>
      </c>
      <c r="B57" s="467" t="s">
        <v>148</v>
      </c>
      <c r="C57" s="450" t="s">
        <v>30</v>
      </c>
      <c r="D57" s="450" t="s">
        <v>145</v>
      </c>
      <c r="E57" s="467">
        <v>6221</v>
      </c>
      <c r="F57" s="442" t="s">
        <v>252</v>
      </c>
      <c r="G57" s="484" t="s">
        <v>149</v>
      </c>
      <c r="H57" s="484" t="s">
        <v>43</v>
      </c>
      <c r="I57" s="450" t="s">
        <v>31</v>
      </c>
      <c r="J57" s="450" t="s">
        <v>30</v>
      </c>
      <c r="K57" s="450" t="s">
        <v>31</v>
      </c>
      <c r="L57" s="468">
        <v>348</v>
      </c>
      <c r="M57" s="455" t="s">
        <v>28</v>
      </c>
      <c r="N57" s="475">
        <v>9478994.9199999999</v>
      </c>
      <c r="O57" s="470">
        <v>46104</v>
      </c>
      <c r="P57" s="470">
        <v>46196</v>
      </c>
      <c r="Q57" s="445">
        <f t="shared" si="1"/>
        <v>2149.7731884879686</v>
      </c>
      <c r="R57" s="446" t="s">
        <v>29</v>
      </c>
      <c r="S57" s="471">
        <v>4409.3</v>
      </c>
      <c r="T57" s="462">
        <f>U57*100%/13115456.93</f>
        <v>1.0156111907570422</v>
      </c>
      <c r="U57" s="451">
        <v>13320204.83</v>
      </c>
      <c r="V57" s="472" t="s">
        <v>155</v>
      </c>
      <c r="W57" s="529" t="s">
        <v>156</v>
      </c>
    </row>
    <row r="58" spans="1:23" s="437" customFormat="1" ht="34.5" customHeight="1" x14ac:dyDescent="0.3">
      <c r="A58" s="528">
        <v>45</v>
      </c>
      <c r="B58" s="467"/>
      <c r="C58" s="450"/>
      <c r="D58" s="450"/>
      <c r="E58" s="467"/>
      <c r="F58" s="442" t="s">
        <v>34</v>
      </c>
      <c r="G58" s="484"/>
      <c r="H58" s="484"/>
      <c r="I58" s="450"/>
      <c r="J58" s="450"/>
      <c r="K58" s="450"/>
      <c r="L58" s="468"/>
      <c r="M58" s="455"/>
      <c r="N58" s="475">
        <v>1840485.03</v>
      </c>
      <c r="O58" s="470"/>
      <c r="P58" s="470"/>
      <c r="Q58" s="445">
        <f t="shared" si="1"/>
        <v>1925.5158080850351</v>
      </c>
      <c r="R58" s="446" t="s">
        <v>32</v>
      </c>
      <c r="S58" s="471">
        <v>955.84</v>
      </c>
      <c r="T58" s="462"/>
      <c r="U58" s="451"/>
      <c r="V58" s="472"/>
      <c r="W58" s="529"/>
    </row>
    <row r="59" spans="1:23" s="437" customFormat="1" ht="36.75" customHeight="1" x14ac:dyDescent="0.3">
      <c r="A59" s="528">
        <v>46</v>
      </c>
      <c r="B59" s="467"/>
      <c r="C59" s="450"/>
      <c r="D59" s="450"/>
      <c r="E59" s="467"/>
      <c r="F59" s="442" t="s">
        <v>124</v>
      </c>
      <c r="G59" s="484"/>
      <c r="H59" s="484"/>
      <c r="I59" s="450"/>
      <c r="J59" s="450"/>
      <c r="K59" s="450"/>
      <c r="L59" s="468"/>
      <c r="M59" s="455"/>
      <c r="N59" s="475">
        <v>1568883.31</v>
      </c>
      <c r="O59" s="470"/>
      <c r="P59" s="470"/>
      <c r="Q59" s="445">
        <f t="shared" si="1"/>
        <v>1268.5020294307892</v>
      </c>
      <c r="R59" s="446" t="s">
        <v>29</v>
      </c>
      <c r="S59" s="471">
        <v>1236.8</v>
      </c>
      <c r="T59" s="462"/>
      <c r="U59" s="451"/>
      <c r="V59" s="472"/>
      <c r="W59" s="529"/>
    </row>
    <row r="60" spans="1:23" s="437" customFormat="1" ht="57.75" customHeight="1" x14ac:dyDescent="0.3">
      <c r="A60" s="528">
        <v>47</v>
      </c>
      <c r="B60" s="467"/>
      <c r="C60" s="450"/>
      <c r="D60" s="450"/>
      <c r="E60" s="467"/>
      <c r="F60" s="442" t="s">
        <v>33</v>
      </c>
      <c r="G60" s="484"/>
      <c r="H60" s="484"/>
      <c r="I60" s="450"/>
      <c r="J60" s="450"/>
      <c r="K60" s="450"/>
      <c r="L60" s="468"/>
      <c r="M60" s="455"/>
      <c r="N60" s="475">
        <v>431841.57</v>
      </c>
      <c r="O60" s="470"/>
      <c r="P60" s="470"/>
      <c r="Q60" s="445">
        <f t="shared" si="1"/>
        <v>710.18397552913314</v>
      </c>
      <c r="R60" s="446" t="s">
        <v>32</v>
      </c>
      <c r="S60" s="471">
        <v>608.07000000000005</v>
      </c>
      <c r="T60" s="462"/>
      <c r="U60" s="451"/>
      <c r="V60" s="472"/>
      <c r="W60" s="529"/>
    </row>
    <row r="61" spans="1:23" s="437" customFormat="1" ht="81" customHeight="1" x14ac:dyDescent="0.3">
      <c r="A61" s="528">
        <v>48</v>
      </c>
      <c r="B61" s="466" t="s">
        <v>148</v>
      </c>
      <c r="C61" s="473" t="s">
        <v>30</v>
      </c>
      <c r="D61" s="473" t="s">
        <v>146</v>
      </c>
      <c r="E61" s="466">
        <v>6222</v>
      </c>
      <c r="F61" s="442" t="s">
        <v>141</v>
      </c>
      <c r="G61" s="482" t="s">
        <v>150</v>
      </c>
      <c r="H61" s="482" t="s">
        <v>43</v>
      </c>
      <c r="I61" s="473" t="s">
        <v>53</v>
      </c>
      <c r="J61" s="473" t="s">
        <v>30</v>
      </c>
      <c r="K61" s="473" t="s">
        <v>53</v>
      </c>
      <c r="L61" s="474">
        <v>2921</v>
      </c>
      <c r="M61" s="444" t="s">
        <v>28</v>
      </c>
      <c r="N61" s="475">
        <v>1612400</v>
      </c>
      <c r="O61" s="476">
        <v>46104</v>
      </c>
      <c r="P61" s="477">
        <v>46151</v>
      </c>
      <c r="Q61" s="445">
        <f t="shared" si="1"/>
        <v>1612400</v>
      </c>
      <c r="R61" s="446" t="s">
        <v>90</v>
      </c>
      <c r="S61" s="471">
        <v>1</v>
      </c>
      <c r="T61" s="447">
        <f t="shared" si="2"/>
        <v>1</v>
      </c>
      <c r="U61" s="448">
        <v>1612400</v>
      </c>
      <c r="V61" s="478" t="s">
        <v>151</v>
      </c>
      <c r="W61" s="530" t="s">
        <v>152</v>
      </c>
    </row>
    <row r="62" spans="1:23" s="437" customFormat="1" ht="190.5" customHeight="1" x14ac:dyDescent="0.3">
      <c r="A62" s="528">
        <v>49</v>
      </c>
      <c r="B62" s="466" t="s">
        <v>148</v>
      </c>
      <c r="C62" s="473" t="s">
        <v>30</v>
      </c>
      <c r="D62" s="473" t="s">
        <v>147</v>
      </c>
      <c r="E62" s="466">
        <v>6223</v>
      </c>
      <c r="F62" s="442" t="s">
        <v>142</v>
      </c>
      <c r="G62" s="441" t="s">
        <v>39</v>
      </c>
      <c r="H62" s="482" t="s">
        <v>43</v>
      </c>
      <c r="I62" s="473" t="s">
        <v>31</v>
      </c>
      <c r="J62" s="473" t="s">
        <v>30</v>
      </c>
      <c r="K62" s="473" t="s">
        <v>31</v>
      </c>
      <c r="L62" s="474">
        <v>33284</v>
      </c>
      <c r="M62" s="444" t="s">
        <v>28</v>
      </c>
      <c r="N62" s="475">
        <v>93438</v>
      </c>
      <c r="O62" s="476">
        <v>46106</v>
      </c>
      <c r="P62" s="477">
        <v>46113</v>
      </c>
      <c r="Q62" s="445">
        <f t="shared" si="1"/>
        <v>93438</v>
      </c>
      <c r="R62" s="446" t="s">
        <v>90</v>
      </c>
      <c r="S62" s="471">
        <v>1</v>
      </c>
      <c r="T62" s="447">
        <f t="shared" si="2"/>
        <v>1</v>
      </c>
      <c r="U62" s="448">
        <v>93438</v>
      </c>
      <c r="V62" s="478" t="s">
        <v>157</v>
      </c>
      <c r="W62" s="530" t="s">
        <v>158</v>
      </c>
    </row>
    <row r="63" spans="1:23" s="437" customFormat="1" ht="175.5" customHeight="1" x14ac:dyDescent="0.3">
      <c r="A63" s="528">
        <v>50</v>
      </c>
      <c r="B63" s="466" t="s">
        <v>148</v>
      </c>
      <c r="C63" s="473" t="s">
        <v>159</v>
      </c>
      <c r="D63" s="473" t="s">
        <v>166</v>
      </c>
      <c r="E63" s="466">
        <v>6403</v>
      </c>
      <c r="F63" s="442" t="s">
        <v>194</v>
      </c>
      <c r="G63" s="482" t="s">
        <v>88</v>
      </c>
      <c r="H63" s="482" t="s">
        <v>66</v>
      </c>
      <c r="I63" s="473" t="s">
        <v>172</v>
      </c>
      <c r="J63" s="473" t="s">
        <v>159</v>
      </c>
      <c r="K63" s="473" t="s">
        <v>54</v>
      </c>
      <c r="L63" s="474">
        <v>33284</v>
      </c>
      <c r="M63" s="444" t="s">
        <v>28</v>
      </c>
      <c r="N63" s="475">
        <v>2609432.2200000002</v>
      </c>
      <c r="O63" s="476">
        <v>46083</v>
      </c>
      <c r="P63" s="477">
        <v>46095</v>
      </c>
      <c r="Q63" s="445">
        <f t="shared" si="1"/>
        <v>287.77286141548888</v>
      </c>
      <c r="R63" s="446" t="s">
        <v>29</v>
      </c>
      <c r="S63" s="471">
        <v>9067.68</v>
      </c>
      <c r="T63" s="447">
        <f t="shared" si="2"/>
        <v>1</v>
      </c>
      <c r="U63" s="475">
        <v>2609432.2200000002</v>
      </c>
      <c r="V63" s="478" t="s">
        <v>167</v>
      </c>
      <c r="W63" s="530" t="s">
        <v>139</v>
      </c>
    </row>
    <row r="64" spans="1:23" s="437" customFormat="1" ht="160.5" customHeight="1" x14ac:dyDescent="0.3">
      <c r="A64" s="528">
        <v>51</v>
      </c>
      <c r="B64" s="466" t="s">
        <v>148</v>
      </c>
      <c r="C64" s="473" t="s">
        <v>159</v>
      </c>
      <c r="D64" s="473" t="s">
        <v>168</v>
      </c>
      <c r="E64" s="466">
        <v>6404</v>
      </c>
      <c r="F64" s="442" t="s">
        <v>169</v>
      </c>
      <c r="G64" s="482" t="s">
        <v>88</v>
      </c>
      <c r="H64" s="482" t="s">
        <v>66</v>
      </c>
      <c r="I64" s="473" t="s">
        <v>170</v>
      </c>
      <c r="J64" s="473" t="s">
        <v>30</v>
      </c>
      <c r="K64" s="473" t="s">
        <v>171</v>
      </c>
      <c r="L64" s="474">
        <v>246</v>
      </c>
      <c r="M64" s="444" t="s">
        <v>28</v>
      </c>
      <c r="N64" s="475">
        <v>1529729.88</v>
      </c>
      <c r="O64" s="476">
        <v>46104</v>
      </c>
      <c r="P64" s="477">
        <v>46116</v>
      </c>
      <c r="Q64" s="445">
        <f t="shared" si="1"/>
        <v>88.157843082450214</v>
      </c>
      <c r="R64" s="446" t="s">
        <v>29</v>
      </c>
      <c r="S64" s="471">
        <v>17352.169999999998</v>
      </c>
      <c r="T64" s="447">
        <f t="shared" si="2"/>
        <v>1</v>
      </c>
      <c r="U64" s="448">
        <v>1529729.88</v>
      </c>
      <c r="V64" s="478" t="s">
        <v>173</v>
      </c>
      <c r="W64" s="530" t="s">
        <v>174</v>
      </c>
    </row>
    <row r="65" spans="1:23" ht="66" customHeight="1" x14ac:dyDescent="0.25">
      <c r="A65" s="532" t="s">
        <v>177</v>
      </c>
      <c r="B65" s="483"/>
      <c r="C65" s="483"/>
      <c r="D65" s="483"/>
      <c r="E65" s="483"/>
      <c r="F65" s="483"/>
      <c r="G65" s="483"/>
      <c r="H65" s="483"/>
      <c r="I65" s="483"/>
      <c r="J65" s="483"/>
      <c r="K65" s="483"/>
      <c r="L65" s="483"/>
      <c r="M65" s="483"/>
      <c r="N65" s="483"/>
      <c r="O65" s="483"/>
      <c r="P65" s="483"/>
      <c r="Q65" s="483"/>
      <c r="R65" s="483"/>
      <c r="S65" s="483"/>
      <c r="T65" s="483"/>
      <c r="U65" s="483"/>
      <c r="V65" s="483"/>
      <c r="W65" s="533"/>
    </row>
    <row r="66" spans="1:23" s="437" customFormat="1" ht="213.75" customHeight="1" x14ac:dyDescent="0.3">
      <c r="A66" s="528">
        <v>52</v>
      </c>
      <c r="B66" s="466" t="s">
        <v>148</v>
      </c>
      <c r="C66" s="473" t="s">
        <v>30</v>
      </c>
      <c r="D66" s="473" t="s">
        <v>185</v>
      </c>
      <c r="E66" s="466">
        <v>6224</v>
      </c>
      <c r="F66" s="442" t="s">
        <v>178</v>
      </c>
      <c r="G66" s="441" t="s">
        <v>201</v>
      </c>
      <c r="H66" s="482" t="s">
        <v>40</v>
      </c>
      <c r="I66" s="485" t="s">
        <v>31</v>
      </c>
      <c r="J66" s="473" t="s">
        <v>30</v>
      </c>
      <c r="K66" s="485" t="s">
        <v>31</v>
      </c>
      <c r="L66" s="474">
        <v>33284</v>
      </c>
      <c r="M66" s="444" t="s">
        <v>28</v>
      </c>
      <c r="N66" s="486">
        <v>7642486.8200000003</v>
      </c>
      <c r="O66" s="476">
        <v>46113</v>
      </c>
      <c r="P66" s="477">
        <v>46142</v>
      </c>
      <c r="Q66" s="445">
        <f t="shared" ref="Q66" si="3">N66/S66</f>
        <v>9207.8154457831333</v>
      </c>
      <c r="R66" s="446" t="s">
        <v>29</v>
      </c>
      <c r="S66" s="471">
        <v>830</v>
      </c>
      <c r="T66" s="447">
        <f t="shared" ref="T66:T70" si="4">U66*100%/N66</f>
        <v>1</v>
      </c>
      <c r="U66" s="486">
        <v>7642486.8200000003</v>
      </c>
      <c r="V66" s="478" t="s">
        <v>153</v>
      </c>
      <c r="W66" s="530" t="s">
        <v>154</v>
      </c>
    </row>
    <row r="67" spans="1:23" s="437" customFormat="1" ht="84" customHeight="1" x14ac:dyDescent="0.3">
      <c r="A67" s="528">
        <v>53</v>
      </c>
      <c r="B67" s="466" t="s">
        <v>148</v>
      </c>
      <c r="C67" s="473" t="s">
        <v>30</v>
      </c>
      <c r="D67" s="473" t="s">
        <v>180</v>
      </c>
      <c r="E67" s="466">
        <v>6225</v>
      </c>
      <c r="F67" s="442" t="s">
        <v>179</v>
      </c>
      <c r="G67" s="482" t="s">
        <v>150</v>
      </c>
      <c r="H67" s="482" t="s">
        <v>43</v>
      </c>
      <c r="I67" s="485" t="s">
        <v>64</v>
      </c>
      <c r="J67" s="473" t="s">
        <v>30</v>
      </c>
      <c r="K67" s="485" t="s">
        <v>64</v>
      </c>
      <c r="L67" s="474">
        <v>2921</v>
      </c>
      <c r="M67" s="444" t="s">
        <v>28</v>
      </c>
      <c r="N67" s="486">
        <v>210000</v>
      </c>
      <c r="O67" s="476">
        <v>46104</v>
      </c>
      <c r="P67" s="477">
        <v>46151</v>
      </c>
      <c r="Q67" s="445">
        <f>N67/S67</f>
        <v>210000</v>
      </c>
      <c r="R67" s="446" t="s">
        <v>90</v>
      </c>
      <c r="S67" s="471">
        <v>1</v>
      </c>
      <c r="T67" s="447">
        <f t="shared" si="4"/>
        <v>0.57609861904761905</v>
      </c>
      <c r="U67" s="448">
        <v>120980.71</v>
      </c>
      <c r="V67" s="478" t="s">
        <v>151</v>
      </c>
      <c r="W67" s="530" t="s">
        <v>152</v>
      </c>
    </row>
    <row r="68" spans="1:23" s="437" customFormat="1" ht="106.5" customHeight="1" x14ac:dyDescent="0.3">
      <c r="A68" s="528">
        <v>54</v>
      </c>
      <c r="B68" s="466" t="s">
        <v>148</v>
      </c>
      <c r="C68" s="473" t="s">
        <v>30</v>
      </c>
      <c r="D68" s="473" t="s">
        <v>186</v>
      </c>
      <c r="E68" s="466">
        <v>6226</v>
      </c>
      <c r="F68" s="442" t="s">
        <v>181</v>
      </c>
      <c r="G68" s="482" t="s">
        <v>150</v>
      </c>
      <c r="H68" s="482" t="s">
        <v>43</v>
      </c>
      <c r="I68" s="485" t="s">
        <v>31</v>
      </c>
      <c r="J68" s="473" t="s">
        <v>30</v>
      </c>
      <c r="K68" s="485" t="s">
        <v>31</v>
      </c>
      <c r="L68" s="474">
        <v>2921</v>
      </c>
      <c r="M68" s="444" t="s">
        <v>28</v>
      </c>
      <c r="N68" s="486">
        <v>285000</v>
      </c>
      <c r="O68" s="476">
        <v>46104</v>
      </c>
      <c r="P68" s="477">
        <v>46151</v>
      </c>
      <c r="Q68" s="445">
        <f>N68/S68</f>
        <v>285000</v>
      </c>
      <c r="R68" s="446" t="s">
        <v>90</v>
      </c>
      <c r="S68" s="471">
        <v>1</v>
      </c>
      <c r="T68" s="447">
        <f t="shared" si="4"/>
        <v>0.42449371929824564</v>
      </c>
      <c r="U68" s="448">
        <v>120980.71</v>
      </c>
      <c r="V68" s="478" t="s">
        <v>151</v>
      </c>
      <c r="W68" s="530" t="s">
        <v>152</v>
      </c>
    </row>
    <row r="69" spans="1:23" s="437" customFormat="1" ht="106.5" customHeight="1" x14ac:dyDescent="0.3">
      <c r="A69" s="528">
        <v>55</v>
      </c>
      <c r="B69" s="466" t="s">
        <v>148</v>
      </c>
      <c r="C69" s="473" t="s">
        <v>30</v>
      </c>
      <c r="D69" s="473" t="s">
        <v>187</v>
      </c>
      <c r="E69" s="466">
        <v>6227</v>
      </c>
      <c r="F69" s="442" t="s">
        <v>182</v>
      </c>
      <c r="G69" s="482" t="s">
        <v>150</v>
      </c>
      <c r="H69" s="482" t="s">
        <v>43</v>
      </c>
      <c r="I69" s="485" t="s">
        <v>31</v>
      </c>
      <c r="J69" s="473" t="s">
        <v>30</v>
      </c>
      <c r="K69" s="485" t="s">
        <v>31</v>
      </c>
      <c r="L69" s="474">
        <v>2921</v>
      </c>
      <c r="M69" s="444" t="s">
        <v>28</v>
      </c>
      <c r="N69" s="486">
        <v>240143.2</v>
      </c>
      <c r="O69" s="476">
        <v>46104</v>
      </c>
      <c r="P69" s="477">
        <v>46151</v>
      </c>
      <c r="Q69" s="445">
        <f>N69/S69</f>
        <v>240143.2</v>
      </c>
      <c r="R69" s="446" t="s">
        <v>90</v>
      </c>
      <c r="S69" s="471">
        <v>1</v>
      </c>
      <c r="T69" s="447">
        <f t="shared" si="4"/>
        <v>1</v>
      </c>
      <c r="U69" s="448">
        <v>240143.2</v>
      </c>
      <c r="V69" s="478" t="s">
        <v>151</v>
      </c>
      <c r="W69" s="530" t="s">
        <v>152</v>
      </c>
    </row>
    <row r="70" spans="1:23" s="437" customFormat="1" ht="129.75" customHeight="1" x14ac:dyDescent="0.3">
      <c r="A70" s="528">
        <v>56</v>
      </c>
      <c r="B70" s="466" t="s">
        <v>148</v>
      </c>
      <c r="C70" s="473" t="s">
        <v>30</v>
      </c>
      <c r="D70" s="473" t="s">
        <v>188</v>
      </c>
      <c r="E70" s="466">
        <v>6404</v>
      </c>
      <c r="F70" s="442" t="s">
        <v>169</v>
      </c>
      <c r="G70" s="482" t="s">
        <v>199</v>
      </c>
      <c r="H70" s="482" t="s">
        <v>66</v>
      </c>
      <c r="I70" s="485" t="s">
        <v>171</v>
      </c>
      <c r="J70" s="473" t="s">
        <v>30</v>
      </c>
      <c r="K70" s="485" t="s">
        <v>171</v>
      </c>
      <c r="L70" s="474">
        <v>246</v>
      </c>
      <c r="M70" s="444" t="s">
        <v>28</v>
      </c>
      <c r="N70" s="486">
        <v>2374613.04</v>
      </c>
      <c r="O70" s="476">
        <v>46104</v>
      </c>
      <c r="P70" s="477">
        <v>46116</v>
      </c>
      <c r="Q70" s="445">
        <f>N70/S70</f>
        <v>136.84818901612883</v>
      </c>
      <c r="R70" s="446" t="s">
        <v>29</v>
      </c>
      <c r="S70" s="471">
        <v>17352.169999999998</v>
      </c>
      <c r="T70" s="447">
        <f t="shared" si="4"/>
        <v>1</v>
      </c>
      <c r="U70" s="486">
        <v>2374613.04</v>
      </c>
      <c r="V70" s="478" t="s">
        <v>173</v>
      </c>
      <c r="W70" s="530" t="s">
        <v>174</v>
      </c>
    </row>
    <row r="71" spans="1:23" s="437" customFormat="1" ht="134.25" customHeight="1" x14ac:dyDescent="0.3">
      <c r="A71" s="528">
        <v>57</v>
      </c>
      <c r="B71" s="466" t="s">
        <v>148</v>
      </c>
      <c r="C71" s="487" t="s">
        <v>159</v>
      </c>
      <c r="D71" s="473" t="s">
        <v>195</v>
      </c>
      <c r="E71" s="466">
        <v>6405</v>
      </c>
      <c r="F71" s="488" t="s">
        <v>200</v>
      </c>
      <c r="G71" s="489" t="s">
        <v>196</v>
      </c>
      <c r="H71" s="482" t="s">
        <v>66</v>
      </c>
      <c r="I71" s="490" t="s">
        <v>31</v>
      </c>
      <c r="J71" s="473" t="s">
        <v>159</v>
      </c>
      <c r="K71" s="490" t="s">
        <v>31</v>
      </c>
      <c r="L71" s="474">
        <v>252</v>
      </c>
      <c r="M71" s="491" t="s">
        <v>28</v>
      </c>
      <c r="N71" s="486">
        <v>1260837.18</v>
      </c>
      <c r="O71" s="476">
        <v>46113</v>
      </c>
      <c r="P71" s="476">
        <v>46158</v>
      </c>
      <c r="Q71" s="445">
        <f t="shared" ref="Q71:Q72" si="5">N71/S71</f>
        <v>1038.0336395969175</v>
      </c>
      <c r="R71" s="446" t="s">
        <v>29</v>
      </c>
      <c r="S71" s="471">
        <v>1214.6400000000001</v>
      </c>
      <c r="T71" s="447">
        <f>U71*100%/1260837.18</f>
        <v>1</v>
      </c>
      <c r="U71" s="486">
        <v>1260837.18</v>
      </c>
      <c r="V71" s="478" t="s">
        <v>198</v>
      </c>
      <c r="W71" s="534" t="s">
        <v>197</v>
      </c>
    </row>
    <row r="72" spans="1:23" s="437" customFormat="1" ht="175.5" customHeight="1" x14ac:dyDescent="0.3">
      <c r="A72" s="528">
        <v>58</v>
      </c>
      <c r="B72" s="466" t="s">
        <v>148</v>
      </c>
      <c r="C72" s="473" t="s">
        <v>30</v>
      </c>
      <c r="D72" s="473" t="s">
        <v>189</v>
      </c>
      <c r="E72" s="466">
        <v>6405</v>
      </c>
      <c r="F72" s="488" t="s">
        <v>183</v>
      </c>
      <c r="G72" s="489" t="s">
        <v>196</v>
      </c>
      <c r="H72" s="482" t="s">
        <v>66</v>
      </c>
      <c r="I72" s="490" t="s">
        <v>31</v>
      </c>
      <c r="J72" s="473" t="s">
        <v>30</v>
      </c>
      <c r="K72" s="490" t="s">
        <v>31</v>
      </c>
      <c r="L72" s="474">
        <v>252</v>
      </c>
      <c r="M72" s="444" t="s">
        <v>28</v>
      </c>
      <c r="N72" s="486">
        <v>2296655.48</v>
      </c>
      <c r="O72" s="476">
        <v>46113</v>
      </c>
      <c r="P72" s="476">
        <v>46158</v>
      </c>
      <c r="Q72" s="445">
        <f t="shared" si="5"/>
        <v>1890.8116643614567</v>
      </c>
      <c r="R72" s="446" t="s">
        <v>29</v>
      </c>
      <c r="S72" s="471">
        <v>1214.6400000000001</v>
      </c>
      <c r="T72" s="447">
        <f>U72*100%/352296655.48</f>
        <v>6.5190953257016704E-3</v>
      </c>
      <c r="U72" s="486">
        <v>2296655.48</v>
      </c>
      <c r="V72" s="478" t="s">
        <v>198</v>
      </c>
      <c r="W72" s="534" t="s">
        <v>197</v>
      </c>
    </row>
    <row r="73" spans="1:23" s="437" customFormat="1" ht="102" customHeight="1" x14ac:dyDescent="0.3">
      <c r="A73" s="528">
        <v>59</v>
      </c>
      <c r="B73" s="466" t="s">
        <v>148</v>
      </c>
      <c r="C73" s="473" t="s">
        <v>30</v>
      </c>
      <c r="D73" s="473" t="s">
        <v>190</v>
      </c>
      <c r="E73" s="466">
        <v>6228</v>
      </c>
      <c r="F73" s="442" t="s">
        <v>184</v>
      </c>
      <c r="G73" s="441" t="s">
        <v>39</v>
      </c>
      <c r="H73" s="482" t="s">
        <v>40</v>
      </c>
      <c r="I73" s="485" t="s">
        <v>31</v>
      </c>
      <c r="J73" s="473" t="s">
        <v>30</v>
      </c>
      <c r="K73" s="485" t="s">
        <v>31</v>
      </c>
      <c r="L73" s="474">
        <v>33284</v>
      </c>
      <c r="M73" s="444" t="s">
        <v>28</v>
      </c>
      <c r="N73" s="492">
        <v>533912.88</v>
      </c>
      <c r="O73" s="476">
        <v>46113</v>
      </c>
      <c r="P73" s="477">
        <v>46142</v>
      </c>
      <c r="Q73" s="445">
        <f>N73/S73</f>
        <v>533912.88</v>
      </c>
      <c r="R73" s="446" t="s">
        <v>90</v>
      </c>
      <c r="S73" s="471">
        <v>1</v>
      </c>
      <c r="T73" s="447">
        <f>U73*100%/N73</f>
        <v>0.90239310203567291</v>
      </c>
      <c r="U73" s="448">
        <v>481799.3</v>
      </c>
      <c r="V73" s="478" t="s">
        <v>157</v>
      </c>
      <c r="W73" s="530" t="s">
        <v>158</v>
      </c>
    </row>
    <row r="74" spans="1:23" s="437" customFormat="1" ht="134.25" customHeight="1" x14ac:dyDescent="0.3">
      <c r="A74" s="528">
        <v>60</v>
      </c>
      <c r="B74" s="466" t="s">
        <v>202</v>
      </c>
      <c r="C74" s="473" t="s">
        <v>30</v>
      </c>
      <c r="D74" s="473" t="s">
        <v>203</v>
      </c>
      <c r="E74" s="466">
        <v>6229</v>
      </c>
      <c r="F74" s="488" t="s">
        <v>205</v>
      </c>
      <c r="G74" s="489" t="s">
        <v>196</v>
      </c>
      <c r="H74" s="482" t="s">
        <v>40</v>
      </c>
      <c r="I74" s="490" t="s">
        <v>31</v>
      </c>
      <c r="J74" s="473" t="s">
        <v>30</v>
      </c>
      <c r="K74" s="490" t="s">
        <v>31</v>
      </c>
      <c r="L74" s="474">
        <v>33284</v>
      </c>
      <c r="M74" s="491" t="s">
        <v>28</v>
      </c>
      <c r="N74" s="486">
        <v>10459928.02</v>
      </c>
      <c r="O74" s="476">
        <v>46125</v>
      </c>
      <c r="P74" s="476">
        <v>46172</v>
      </c>
      <c r="Q74" s="445">
        <f t="shared" ref="Q74:Q75" si="6">N74/S74</f>
        <v>6014.1488828325337</v>
      </c>
      <c r="R74" s="446" t="s">
        <v>29</v>
      </c>
      <c r="S74" s="471">
        <v>1739.22</v>
      </c>
      <c r="T74" s="447">
        <f>U74*100%/N74</f>
        <v>0.99748338899181066</v>
      </c>
      <c r="U74" s="493">
        <v>10433604.449999999</v>
      </c>
      <c r="V74" s="478" t="s">
        <v>248</v>
      </c>
      <c r="W74" s="530" t="s">
        <v>249</v>
      </c>
    </row>
    <row r="75" spans="1:23" s="437" customFormat="1" ht="134.25" customHeight="1" x14ac:dyDescent="0.3">
      <c r="A75" s="528">
        <v>61</v>
      </c>
      <c r="B75" s="466" t="s">
        <v>202</v>
      </c>
      <c r="C75" s="473" t="s">
        <v>30</v>
      </c>
      <c r="D75" s="473" t="s">
        <v>204</v>
      </c>
      <c r="E75" s="466">
        <v>6230</v>
      </c>
      <c r="F75" s="488" t="s">
        <v>206</v>
      </c>
      <c r="G75" s="489" t="s">
        <v>196</v>
      </c>
      <c r="H75" s="482" t="s">
        <v>209</v>
      </c>
      <c r="I75" s="490" t="s">
        <v>53</v>
      </c>
      <c r="J75" s="473" t="s">
        <v>30</v>
      </c>
      <c r="K75" s="490" t="s">
        <v>53</v>
      </c>
      <c r="L75" s="474">
        <v>365</v>
      </c>
      <c r="M75" s="491" t="s">
        <v>28</v>
      </c>
      <c r="N75" s="486">
        <v>234560.07</v>
      </c>
      <c r="O75" s="476">
        <v>46113</v>
      </c>
      <c r="P75" s="476">
        <v>46158</v>
      </c>
      <c r="Q75" s="445">
        <f t="shared" si="6"/>
        <v>234560.07</v>
      </c>
      <c r="R75" s="446" t="s">
        <v>210</v>
      </c>
      <c r="S75" s="471">
        <v>1</v>
      </c>
      <c r="T75" s="447">
        <f>U75*100%/N75</f>
        <v>0.95862654713566553</v>
      </c>
      <c r="U75" s="493">
        <v>224855.51</v>
      </c>
      <c r="V75" s="478" t="s">
        <v>250</v>
      </c>
      <c r="W75" s="530" t="s">
        <v>251</v>
      </c>
    </row>
    <row r="76" spans="1:23" ht="66" customHeight="1" x14ac:dyDescent="0.25">
      <c r="A76" s="526" t="s">
        <v>211</v>
      </c>
      <c r="B76" s="465"/>
      <c r="C76" s="465"/>
      <c r="D76" s="465"/>
      <c r="E76" s="465"/>
      <c r="F76" s="465"/>
      <c r="G76" s="465"/>
      <c r="H76" s="465"/>
      <c r="I76" s="465"/>
      <c r="J76" s="465"/>
      <c r="K76" s="465"/>
      <c r="L76" s="465"/>
      <c r="M76" s="465"/>
      <c r="N76" s="465"/>
      <c r="O76" s="465"/>
      <c r="P76" s="465"/>
      <c r="Q76" s="465"/>
      <c r="R76" s="465"/>
      <c r="S76" s="465"/>
      <c r="T76" s="465"/>
      <c r="U76" s="465"/>
      <c r="V76" s="465"/>
      <c r="W76" s="527"/>
    </row>
    <row r="77" spans="1:23" s="431" customFormat="1" ht="166.5" customHeight="1" x14ac:dyDescent="0.2">
      <c r="A77" s="528">
        <v>52</v>
      </c>
      <c r="B77" s="494" t="s">
        <v>212</v>
      </c>
      <c r="C77" s="473" t="s">
        <v>30</v>
      </c>
      <c r="D77" s="495" t="s">
        <v>226</v>
      </c>
      <c r="E77" s="466">
        <v>6231</v>
      </c>
      <c r="F77" s="496" t="s">
        <v>213</v>
      </c>
      <c r="G77" s="441" t="s">
        <v>39</v>
      </c>
      <c r="H77" s="482" t="s">
        <v>40</v>
      </c>
      <c r="I77" s="495" t="s">
        <v>31</v>
      </c>
      <c r="J77" s="473" t="s">
        <v>30</v>
      </c>
      <c r="K77" s="495" t="s">
        <v>31</v>
      </c>
      <c r="L77" s="474">
        <v>64806</v>
      </c>
      <c r="M77" s="444" t="s">
        <v>28</v>
      </c>
      <c r="N77" s="486">
        <v>3560000</v>
      </c>
      <c r="O77" s="476">
        <v>46160</v>
      </c>
      <c r="P77" s="477">
        <v>46221</v>
      </c>
      <c r="Q77" s="445">
        <f>N77/S77</f>
        <v>3560000</v>
      </c>
      <c r="R77" s="446" t="s">
        <v>90</v>
      </c>
      <c r="S77" s="471">
        <v>1</v>
      </c>
      <c r="T77" s="447">
        <f t="shared" ref="T77:T85" si="7">U77*100%/N77</f>
        <v>2.2808988764044944E-2</v>
      </c>
      <c r="U77" s="448">
        <v>81200</v>
      </c>
      <c r="V77" s="478" t="s">
        <v>224</v>
      </c>
      <c r="W77" s="530" t="s">
        <v>225</v>
      </c>
    </row>
    <row r="78" spans="1:23" s="431" customFormat="1" ht="96.75" customHeight="1" x14ac:dyDescent="0.2">
      <c r="A78" s="528">
        <v>53</v>
      </c>
      <c r="B78" s="494" t="s">
        <v>214</v>
      </c>
      <c r="C78" s="473" t="s">
        <v>30</v>
      </c>
      <c r="D78" s="495" t="s">
        <v>227</v>
      </c>
      <c r="E78" s="466">
        <v>6232</v>
      </c>
      <c r="F78" s="496" t="s">
        <v>215</v>
      </c>
      <c r="G78" s="482" t="s">
        <v>39</v>
      </c>
      <c r="H78" s="482" t="s">
        <v>66</v>
      </c>
      <c r="I78" s="495" t="s">
        <v>31</v>
      </c>
      <c r="J78" s="473" t="s">
        <v>30</v>
      </c>
      <c r="K78" s="495" t="s">
        <v>31</v>
      </c>
      <c r="L78" s="474">
        <v>332</v>
      </c>
      <c r="M78" s="444" t="s">
        <v>28</v>
      </c>
      <c r="N78" s="486">
        <v>150460.32999999999</v>
      </c>
      <c r="O78" s="476">
        <v>46104</v>
      </c>
      <c r="P78" s="477">
        <v>46151</v>
      </c>
      <c r="Q78" s="445">
        <f t="shared" ref="Q78:Q80" si="8">N78/S78</f>
        <v>150460.32999999999</v>
      </c>
      <c r="R78" s="446" t="s">
        <v>90</v>
      </c>
      <c r="S78" s="471">
        <v>1</v>
      </c>
      <c r="T78" s="447">
        <f t="shared" si="7"/>
        <v>1</v>
      </c>
      <c r="U78" s="448">
        <v>150460.32999999999</v>
      </c>
      <c r="V78" s="478" t="s">
        <v>228</v>
      </c>
      <c r="W78" s="530" t="s">
        <v>229</v>
      </c>
    </row>
    <row r="79" spans="1:23" s="431" customFormat="1" ht="106.5" customHeight="1" x14ac:dyDescent="0.2">
      <c r="A79" s="535">
        <v>54</v>
      </c>
      <c r="B79" s="497" t="s">
        <v>219</v>
      </c>
      <c r="C79" s="450" t="s">
        <v>30</v>
      </c>
      <c r="D79" s="498" t="s">
        <v>220</v>
      </c>
      <c r="E79" s="466">
        <v>6233</v>
      </c>
      <c r="F79" s="496" t="s">
        <v>240</v>
      </c>
      <c r="G79" s="484" t="s">
        <v>150</v>
      </c>
      <c r="H79" s="484" t="s">
        <v>239</v>
      </c>
      <c r="I79" s="498" t="s">
        <v>59</v>
      </c>
      <c r="J79" s="450" t="s">
        <v>30</v>
      </c>
      <c r="K79" s="498" t="s">
        <v>59</v>
      </c>
      <c r="L79" s="468">
        <v>430</v>
      </c>
      <c r="M79" s="455" t="s">
        <v>28</v>
      </c>
      <c r="N79" s="486">
        <v>364112.79</v>
      </c>
      <c r="O79" s="470">
        <v>46153</v>
      </c>
      <c r="P79" s="470">
        <v>46186</v>
      </c>
      <c r="Q79" s="445">
        <f t="shared" si="8"/>
        <v>3471.0466158245945</v>
      </c>
      <c r="R79" s="446" t="s">
        <v>32</v>
      </c>
      <c r="S79" s="471">
        <v>104.9</v>
      </c>
      <c r="T79" s="447">
        <f t="shared" si="7"/>
        <v>9.679067137410911</v>
      </c>
      <c r="U79" s="451">
        <v>3524272.14</v>
      </c>
      <c r="V79" s="472" t="s">
        <v>242</v>
      </c>
      <c r="W79" s="529" t="s">
        <v>243</v>
      </c>
    </row>
    <row r="80" spans="1:23" s="431" customFormat="1" ht="106.5" customHeight="1" x14ac:dyDescent="0.2">
      <c r="A80" s="535"/>
      <c r="B80" s="497"/>
      <c r="C80" s="450"/>
      <c r="D80" s="498"/>
      <c r="E80" s="466"/>
      <c r="F80" s="499" t="s">
        <v>241</v>
      </c>
      <c r="G80" s="484"/>
      <c r="H80" s="484"/>
      <c r="I80" s="498"/>
      <c r="J80" s="450"/>
      <c r="K80" s="498"/>
      <c r="L80" s="468"/>
      <c r="M80" s="455"/>
      <c r="N80" s="486">
        <v>1884490.29</v>
      </c>
      <c r="O80" s="470"/>
      <c r="P80" s="470"/>
      <c r="Q80" s="445">
        <f t="shared" si="8"/>
        <v>1884490.29</v>
      </c>
      <c r="R80" s="446" t="s">
        <v>90</v>
      </c>
      <c r="S80" s="471">
        <v>1</v>
      </c>
      <c r="T80" s="447">
        <f t="shared" si="7"/>
        <v>0</v>
      </c>
      <c r="U80" s="451"/>
      <c r="V80" s="472"/>
      <c r="W80" s="529"/>
    </row>
    <row r="81" spans="1:23" s="431" customFormat="1" ht="106.5" customHeight="1" x14ac:dyDescent="0.2">
      <c r="A81" s="535"/>
      <c r="B81" s="497"/>
      <c r="C81" s="450"/>
      <c r="D81" s="498"/>
      <c r="E81" s="466"/>
      <c r="F81" s="499" t="s">
        <v>33</v>
      </c>
      <c r="G81" s="484"/>
      <c r="H81" s="484"/>
      <c r="I81" s="498"/>
      <c r="J81" s="450"/>
      <c r="K81" s="498"/>
      <c r="L81" s="468"/>
      <c r="M81" s="455"/>
      <c r="N81" s="486">
        <v>42546.44</v>
      </c>
      <c r="O81" s="470"/>
      <c r="P81" s="470"/>
      <c r="Q81" s="445">
        <f>N81/S81</f>
        <v>568.19497863247875</v>
      </c>
      <c r="R81" s="446" t="s">
        <v>32</v>
      </c>
      <c r="S81" s="471">
        <v>74.88</v>
      </c>
      <c r="T81" s="447">
        <f t="shared" si="7"/>
        <v>0</v>
      </c>
      <c r="U81" s="451"/>
      <c r="V81" s="472"/>
      <c r="W81" s="529"/>
    </row>
    <row r="82" spans="1:23" s="431" customFormat="1" ht="106.5" customHeight="1" x14ac:dyDescent="0.2">
      <c r="A82" s="535"/>
      <c r="B82" s="497"/>
      <c r="C82" s="450"/>
      <c r="D82" s="498"/>
      <c r="E82" s="466"/>
      <c r="F82" s="499" t="s">
        <v>244</v>
      </c>
      <c r="G82" s="484"/>
      <c r="H82" s="484"/>
      <c r="I82" s="498"/>
      <c r="J82" s="450"/>
      <c r="K82" s="498"/>
      <c r="L82" s="468"/>
      <c r="M82" s="455"/>
      <c r="N82" s="486">
        <v>1106011.9099999999</v>
      </c>
      <c r="O82" s="470"/>
      <c r="P82" s="470"/>
      <c r="Q82" s="445">
        <f t="shared" ref="Q82:Q83" si="9">N82/S82</f>
        <v>3169.0885673352432</v>
      </c>
      <c r="R82" s="446" t="s">
        <v>29</v>
      </c>
      <c r="S82" s="471">
        <v>349</v>
      </c>
      <c r="T82" s="447">
        <f t="shared" si="7"/>
        <v>0</v>
      </c>
      <c r="U82" s="451"/>
      <c r="V82" s="472"/>
      <c r="W82" s="529"/>
    </row>
    <row r="83" spans="1:23" s="431" customFormat="1" ht="106.5" customHeight="1" x14ac:dyDescent="0.2">
      <c r="A83" s="535"/>
      <c r="B83" s="497"/>
      <c r="C83" s="450"/>
      <c r="D83" s="498"/>
      <c r="E83" s="466"/>
      <c r="F83" s="499" t="s">
        <v>245</v>
      </c>
      <c r="G83" s="484"/>
      <c r="H83" s="484"/>
      <c r="I83" s="498"/>
      <c r="J83" s="450"/>
      <c r="K83" s="498"/>
      <c r="L83" s="468"/>
      <c r="M83" s="455"/>
      <c r="N83" s="486">
        <v>127110.71</v>
      </c>
      <c r="O83" s="470"/>
      <c r="P83" s="470"/>
      <c r="Q83" s="445">
        <f t="shared" si="9"/>
        <v>1626.9129655702036</v>
      </c>
      <c r="R83" s="446" t="s">
        <v>29</v>
      </c>
      <c r="S83" s="471">
        <v>78.13</v>
      </c>
      <c r="T83" s="447">
        <f t="shared" si="7"/>
        <v>0</v>
      </c>
      <c r="U83" s="451"/>
      <c r="V83" s="472"/>
      <c r="W83" s="529"/>
    </row>
    <row r="84" spans="1:23" s="431" customFormat="1" ht="106.5" customHeight="1" x14ac:dyDescent="0.2">
      <c r="A84" s="528">
        <v>55</v>
      </c>
      <c r="B84" s="494" t="s">
        <v>214</v>
      </c>
      <c r="C84" s="473" t="s">
        <v>30</v>
      </c>
      <c r="D84" s="495" t="s">
        <v>221</v>
      </c>
      <c r="E84" s="466">
        <v>6234</v>
      </c>
      <c r="F84" s="496" t="s">
        <v>238</v>
      </c>
      <c r="G84" s="482" t="s">
        <v>199</v>
      </c>
      <c r="H84" s="482" t="s">
        <v>43</v>
      </c>
      <c r="I84" s="495" t="s">
        <v>64</v>
      </c>
      <c r="J84" s="473" t="s">
        <v>30</v>
      </c>
      <c r="K84" s="495" t="s">
        <v>64</v>
      </c>
      <c r="L84" s="474">
        <v>2921</v>
      </c>
      <c r="M84" s="444" t="s">
        <v>28</v>
      </c>
      <c r="N84" s="486">
        <v>1924099.83</v>
      </c>
      <c r="O84" s="476">
        <v>46104</v>
      </c>
      <c r="P84" s="477">
        <v>46151</v>
      </c>
      <c r="Q84" s="445">
        <f>N84/S84</f>
        <v>1924099.83</v>
      </c>
      <c r="R84" s="446" t="s">
        <v>29</v>
      </c>
      <c r="S84" s="471">
        <v>1</v>
      </c>
      <c r="T84" s="447">
        <f t="shared" si="7"/>
        <v>0.96215142329699177</v>
      </c>
      <c r="U84" s="448">
        <v>1851275.39</v>
      </c>
      <c r="V84" s="478" t="s">
        <v>233</v>
      </c>
      <c r="W84" s="530" t="s">
        <v>234</v>
      </c>
    </row>
    <row r="85" spans="1:23" s="431" customFormat="1" ht="129.75" customHeight="1" x14ac:dyDescent="0.2">
      <c r="A85" s="528">
        <v>56</v>
      </c>
      <c r="B85" s="494" t="s">
        <v>212</v>
      </c>
      <c r="C85" s="473" t="s">
        <v>30</v>
      </c>
      <c r="D85" s="495" t="s">
        <v>222</v>
      </c>
      <c r="E85" s="466">
        <v>6235</v>
      </c>
      <c r="F85" s="496" t="s">
        <v>237</v>
      </c>
      <c r="G85" s="482" t="s">
        <v>199</v>
      </c>
      <c r="H85" s="482" t="s">
        <v>66</v>
      </c>
      <c r="I85" s="495" t="s">
        <v>223</v>
      </c>
      <c r="J85" s="473" t="s">
        <v>30</v>
      </c>
      <c r="K85" s="495" t="s">
        <v>223</v>
      </c>
      <c r="L85" s="474">
        <v>246</v>
      </c>
      <c r="M85" s="444" t="s">
        <v>28</v>
      </c>
      <c r="N85" s="486">
        <v>1882520.07</v>
      </c>
      <c r="O85" s="476">
        <v>46104</v>
      </c>
      <c r="P85" s="477">
        <v>46116</v>
      </c>
      <c r="Q85" s="445">
        <f>N85/S85</f>
        <v>220.95850601951454</v>
      </c>
      <c r="R85" s="446" t="s">
        <v>29</v>
      </c>
      <c r="S85" s="471">
        <v>8519.7900000000009</v>
      </c>
      <c r="T85" s="447">
        <f t="shared" si="7"/>
        <v>0.9205122790536836</v>
      </c>
      <c r="U85" s="448">
        <v>1732882.84</v>
      </c>
      <c r="V85" s="478" t="s">
        <v>235</v>
      </c>
      <c r="W85" s="530" t="s">
        <v>236</v>
      </c>
    </row>
    <row r="86" spans="1:23" s="220" customFormat="1" ht="66" customHeight="1" x14ac:dyDescent="0.25">
      <c r="A86" s="536" t="s">
        <v>230</v>
      </c>
      <c r="B86" s="500"/>
      <c r="C86" s="500"/>
      <c r="D86" s="500"/>
      <c r="E86" s="500"/>
      <c r="F86" s="500"/>
      <c r="G86" s="500"/>
      <c r="H86" s="500"/>
      <c r="I86" s="500"/>
      <c r="J86" s="500"/>
      <c r="K86" s="500"/>
      <c r="L86" s="500"/>
      <c r="M86" s="500"/>
      <c r="N86" s="500"/>
      <c r="O86" s="500"/>
      <c r="P86" s="500"/>
      <c r="Q86" s="500"/>
      <c r="R86" s="500"/>
      <c r="S86" s="500"/>
      <c r="T86" s="500"/>
      <c r="U86" s="500"/>
      <c r="V86" s="500"/>
      <c r="W86" s="537"/>
    </row>
    <row r="87" spans="1:23" s="429" customFormat="1" ht="97.5" customHeight="1" x14ac:dyDescent="0.25">
      <c r="A87" s="528">
        <v>57</v>
      </c>
      <c r="B87" s="494" t="s">
        <v>212</v>
      </c>
      <c r="C87" s="473" t="s">
        <v>30</v>
      </c>
      <c r="D87" s="495" t="s">
        <v>218</v>
      </c>
      <c r="E87" s="466">
        <v>6236</v>
      </c>
      <c r="F87" s="496" t="s">
        <v>217</v>
      </c>
      <c r="G87" s="482" t="s">
        <v>39</v>
      </c>
      <c r="H87" s="482" t="s">
        <v>40</v>
      </c>
      <c r="I87" s="495" t="s">
        <v>54</v>
      </c>
      <c r="J87" s="473" t="s">
        <v>30</v>
      </c>
      <c r="K87" s="495" t="s">
        <v>54</v>
      </c>
      <c r="L87" s="474">
        <v>64806</v>
      </c>
      <c r="M87" s="444" t="s">
        <v>28</v>
      </c>
      <c r="N87" s="486">
        <v>1879710</v>
      </c>
      <c r="O87" s="476">
        <v>46181</v>
      </c>
      <c r="P87" s="477">
        <v>46263</v>
      </c>
      <c r="Q87" s="445">
        <f>N87/S87</f>
        <v>1879710</v>
      </c>
      <c r="R87" s="446" t="s">
        <v>90</v>
      </c>
      <c r="S87" s="471">
        <v>1</v>
      </c>
      <c r="T87" s="447">
        <f t="shared" ref="T87" si="10">U87*100%/N87</f>
        <v>4.8146469402195018E-2</v>
      </c>
      <c r="U87" s="486">
        <v>90501.4</v>
      </c>
      <c r="V87" s="478" t="s">
        <v>231</v>
      </c>
      <c r="W87" s="530" t="s">
        <v>232</v>
      </c>
    </row>
    <row r="88" spans="1:23" s="220" customFormat="1" ht="66" customHeight="1" x14ac:dyDescent="0.25">
      <c r="A88" s="536" t="s">
        <v>246</v>
      </c>
      <c r="B88" s="500"/>
      <c r="C88" s="500"/>
      <c r="D88" s="500"/>
      <c r="E88" s="500"/>
      <c r="F88" s="500"/>
      <c r="G88" s="500"/>
      <c r="H88" s="500"/>
      <c r="I88" s="500"/>
      <c r="J88" s="500"/>
      <c r="K88" s="500"/>
      <c r="L88" s="500"/>
      <c r="M88" s="500"/>
      <c r="N88" s="500"/>
      <c r="O88" s="500"/>
      <c r="P88" s="500"/>
      <c r="Q88" s="500"/>
      <c r="R88" s="500"/>
      <c r="S88" s="500"/>
      <c r="T88" s="500"/>
      <c r="U88" s="500"/>
      <c r="V88" s="500"/>
      <c r="W88" s="537"/>
    </row>
    <row r="89" spans="1:23" s="429" customFormat="1" ht="97.5" customHeight="1" x14ac:dyDescent="0.25">
      <c r="A89" s="535">
        <v>58</v>
      </c>
      <c r="B89" s="497" t="s">
        <v>212</v>
      </c>
      <c r="C89" s="450" t="s">
        <v>30</v>
      </c>
      <c r="D89" s="498" t="s">
        <v>218</v>
      </c>
      <c r="E89" s="467">
        <v>6237</v>
      </c>
      <c r="F89" s="496" t="s">
        <v>247</v>
      </c>
      <c r="G89" s="484" t="s">
        <v>39</v>
      </c>
      <c r="H89" s="484" t="s">
        <v>40</v>
      </c>
      <c r="I89" s="498" t="s">
        <v>59</v>
      </c>
      <c r="J89" s="450" t="s">
        <v>30</v>
      </c>
      <c r="K89" s="498" t="s">
        <v>59</v>
      </c>
      <c r="L89" s="468">
        <v>2596</v>
      </c>
      <c r="M89" s="455" t="s">
        <v>28</v>
      </c>
      <c r="N89" s="486">
        <v>722893.26</v>
      </c>
      <c r="O89" s="470">
        <v>46209</v>
      </c>
      <c r="P89" s="470">
        <v>46221</v>
      </c>
      <c r="Q89" s="445">
        <f>N89/S89</f>
        <v>1771.0592645221354</v>
      </c>
      <c r="R89" s="446" t="s">
        <v>32</v>
      </c>
      <c r="S89" s="471">
        <v>408.17</v>
      </c>
      <c r="T89" s="447">
        <f t="shared" ref="T89:T91" si="11">U89*100%/N89</f>
        <v>0</v>
      </c>
      <c r="U89" s="501">
        <v>0</v>
      </c>
      <c r="V89" s="472" t="s">
        <v>231</v>
      </c>
      <c r="W89" s="529" t="s">
        <v>232</v>
      </c>
    </row>
    <row r="90" spans="1:23" s="431" customFormat="1" ht="106.5" customHeight="1" x14ac:dyDescent="0.2">
      <c r="A90" s="535"/>
      <c r="B90" s="497"/>
      <c r="C90" s="450"/>
      <c r="D90" s="498"/>
      <c r="E90" s="467"/>
      <c r="F90" s="499" t="s">
        <v>92</v>
      </c>
      <c r="G90" s="484"/>
      <c r="H90" s="484"/>
      <c r="I90" s="498"/>
      <c r="J90" s="450"/>
      <c r="K90" s="498"/>
      <c r="L90" s="468"/>
      <c r="M90" s="455"/>
      <c r="N90" s="486">
        <v>96161.45</v>
      </c>
      <c r="O90" s="470"/>
      <c r="P90" s="470"/>
      <c r="Q90" s="445">
        <f t="shared" ref="Q90:Q91" si="12">N90/S90</f>
        <v>630.89784805143688</v>
      </c>
      <c r="R90" s="446" t="s">
        <v>29</v>
      </c>
      <c r="S90" s="471">
        <v>152.41999999999999</v>
      </c>
      <c r="T90" s="447">
        <f t="shared" si="11"/>
        <v>0</v>
      </c>
      <c r="U90" s="501"/>
      <c r="V90" s="472"/>
      <c r="W90" s="529"/>
    </row>
    <row r="91" spans="1:23" s="431" customFormat="1" ht="106.5" customHeight="1" x14ac:dyDescent="0.2">
      <c r="A91" s="535"/>
      <c r="B91" s="497"/>
      <c r="C91" s="450"/>
      <c r="D91" s="498"/>
      <c r="E91" s="467"/>
      <c r="F91" s="499" t="s">
        <v>241</v>
      </c>
      <c r="G91" s="484"/>
      <c r="H91" s="484"/>
      <c r="I91" s="498"/>
      <c r="J91" s="450"/>
      <c r="K91" s="498"/>
      <c r="L91" s="468"/>
      <c r="M91" s="455"/>
      <c r="N91" s="486">
        <v>91491.43</v>
      </c>
      <c r="O91" s="470"/>
      <c r="P91" s="470"/>
      <c r="Q91" s="445">
        <f t="shared" si="12"/>
        <v>91491.43</v>
      </c>
      <c r="R91" s="446" t="s">
        <v>90</v>
      </c>
      <c r="S91" s="471">
        <v>1</v>
      </c>
      <c r="T91" s="447">
        <f t="shared" si="11"/>
        <v>0</v>
      </c>
      <c r="U91" s="501"/>
      <c r="V91" s="472"/>
      <c r="W91" s="529"/>
    </row>
    <row r="92" spans="1:23" s="431" customFormat="1" ht="106.5" customHeight="1" x14ac:dyDescent="0.25">
      <c r="A92" s="535"/>
      <c r="B92" s="497"/>
      <c r="C92" s="450"/>
      <c r="D92" s="498"/>
      <c r="E92" s="467"/>
      <c r="F92" s="499" t="s">
        <v>33</v>
      </c>
      <c r="G92" s="484"/>
      <c r="H92" s="484"/>
      <c r="I92" s="498"/>
      <c r="J92" s="450"/>
      <c r="K92" s="498"/>
      <c r="L92" s="468"/>
      <c r="M92" s="455"/>
      <c r="N92" s="486">
        <v>28090.37</v>
      </c>
      <c r="O92" s="502"/>
      <c r="P92" s="503"/>
      <c r="Q92" s="445">
        <f t="shared" ref="Q92:Q97" si="13">N92/S92</f>
        <v>1337.6366666666665</v>
      </c>
      <c r="R92" s="446" t="s">
        <v>32</v>
      </c>
      <c r="S92" s="471">
        <v>21</v>
      </c>
      <c r="T92" s="447">
        <f t="shared" ref="T92:T97" si="14">U92*100%/N92</f>
        <v>0</v>
      </c>
      <c r="U92" s="501"/>
      <c r="V92" s="472"/>
      <c r="W92" s="529"/>
    </row>
    <row r="93" spans="1:23" s="429" customFormat="1" ht="97.5" customHeight="1" x14ac:dyDescent="0.25">
      <c r="A93" s="535">
        <v>59</v>
      </c>
      <c r="B93" s="497" t="s">
        <v>219</v>
      </c>
      <c r="C93" s="450" t="s">
        <v>256</v>
      </c>
      <c r="D93" s="504" t="s">
        <v>253</v>
      </c>
      <c r="E93" s="467">
        <v>6304</v>
      </c>
      <c r="F93" s="505" t="s">
        <v>257</v>
      </c>
      <c r="G93" s="484" t="s">
        <v>39</v>
      </c>
      <c r="H93" s="484" t="s">
        <v>209</v>
      </c>
      <c r="I93" s="498" t="s">
        <v>54</v>
      </c>
      <c r="J93" s="450" t="s">
        <v>256</v>
      </c>
      <c r="K93" s="498" t="s">
        <v>54</v>
      </c>
      <c r="L93" s="468">
        <v>64806</v>
      </c>
      <c r="M93" s="455" t="s">
        <v>28</v>
      </c>
      <c r="N93" s="486">
        <v>4999522.8600000003</v>
      </c>
      <c r="O93" s="470">
        <v>46230</v>
      </c>
      <c r="P93" s="470">
        <v>46264</v>
      </c>
      <c r="Q93" s="445">
        <f t="shared" si="13"/>
        <v>1842.8023811279029</v>
      </c>
      <c r="R93" s="446" t="s">
        <v>32</v>
      </c>
      <c r="S93" s="471">
        <v>2713</v>
      </c>
      <c r="T93" s="462">
        <f>U93*100%/5806925.74</f>
        <v>0.49999999827791836</v>
      </c>
      <c r="U93" s="501">
        <v>2903462.86</v>
      </c>
      <c r="V93" s="472" t="s">
        <v>259</v>
      </c>
      <c r="W93" s="529" t="s">
        <v>260</v>
      </c>
    </row>
    <row r="94" spans="1:23" s="429" customFormat="1" ht="97.5" customHeight="1" x14ac:dyDescent="0.25">
      <c r="A94" s="535"/>
      <c r="B94" s="497"/>
      <c r="C94" s="450"/>
      <c r="D94" s="504"/>
      <c r="E94" s="467"/>
      <c r="F94" s="505" t="s">
        <v>124</v>
      </c>
      <c r="G94" s="484"/>
      <c r="H94" s="484"/>
      <c r="I94" s="498"/>
      <c r="J94" s="450"/>
      <c r="K94" s="498"/>
      <c r="L94" s="468"/>
      <c r="M94" s="455"/>
      <c r="N94" s="486">
        <v>216277.02</v>
      </c>
      <c r="O94" s="470"/>
      <c r="P94" s="470"/>
      <c r="Q94" s="445">
        <f t="shared" si="13"/>
        <v>805.32104557640741</v>
      </c>
      <c r="R94" s="446" t="s">
        <v>29</v>
      </c>
      <c r="S94" s="471">
        <v>268.56</v>
      </c>
      <c r="T94" s="462"/>
      <c r="U94" s="501"/>
      <c r="V94" s="472"/>
      <c r="W94" s="529"/>
    </row>
    <row r="95" spans="1:23" s="429" customFormat="1" ht="97.5" customHeight="1" x14ac:dyDescent="0.25">
      <c r="A95" s="535"/>
      <c r="B95" s="497"/>
      <c r="C95" s="450"/>
      <c r="D95" s="504"/>
      <c r="E95" s="467"/>
      <c r="F95" s="505" t="s">
        <v>34</v>
      </c>
      <c r="G95" s="484"/>
      <c r="H95" s="484"/>
      <c r="I95" s="498"/>
      <c r="J95" s="450"/>
      <c r="K95" s="498"/>
      <c r="L95" s="468"/>
      <c r="M95" s="455"/>
      <c r="N95" s="486">
        <v>292205.46000000002</v>
      </c>
      <c r="O95" s="470"/>
      <c r="P95" s="470"/>
      <c r="Q95" s="445">
        <f t="shared" si="13"/>
        <v>726.87925373134328</v>
      </c>
      <c r="R95" s="446" t="s">
        <v>32</v>
      </c>
      <c r="S95" s="471">
        <v>402</v>
      </c>
      <c r="T95" s="462"/>
      <c r="U95" s="501"/>
      <c r="V95" s="472"/>
      <c r="W95" s="529"/>
    </row>
    <row r="96" spans="1:23" s="429" customFormat="1" ht="97.5" customHeight="1" x14ac:dyDescent="0.25">
      <c r="A96" s="535"/>
      <c r="B96" s="497"/>
      <c r="C96" s="450"/>
      <c r="D96" s="504"/>
      <c r="E96" s="467"/>
      <c r="F96" s="505" t="s">
        <v>258</v>
      </c>
      <c r="G96" s="484"/>
      <c r="H96" s="484"/>
      <c r="I96" s="498"/>
      <c r="J96" s="450"/>
      <c r="K96" s="498"/>
      <c r="L96" s="468"/>
      <c r="M96" s="455"/>
      <c r="N96" s="486">
        <v>298920.40000000002</v>
      </c>
      <c r="O96" s="470"/>
      <c r="P96" s="470"/>
      <c r="Q96" s="445">
        <f t="shared" si="13"/>
        <v>597.84080000000006</v>
      </c>
      <c r="R96" s="446" t="s">
        <v>29</v>
      </c>
      <c r="S96" s="471">
        <v>500</v>
      </c>
      <c r="T96" s="462"/>
      <c r="U96" s="501"/>
      <c r="V96" s="472"/>
      <c r="W96" s="529"/>
    </row>
    <row r="97" spans="1:23" s="429" customFormat="1" ht="97.5" customHeight="1" thickBot="1" x14ac:dyDescent="0.3">
      <c r="A97" s="538">
        <v>60</v>
      </c>
      <c r="B97" s="539" t="s">
        <v>219</v>
      </c>
      <c r="C97" s="540" t="s">
        <v>256</v>
      </c>
      <c r="D97" s="541" t="s">
        <v>254</v>
      </c>
      <c r="E97" s="542">
        <v>6305</v>
      </c>
      <c r="F97" s="543" t="s">
        <v>255</v>
      </c>
      <c r="G97" s="544" t="s">
        <v>39</v>
      </c>
      <c r="H97" s="544" t="s">
        <v>40</v>
      </c>
      <c r="I97" s="545" t="s">
        <v>54</v>
      </c>
      <c r="J97" s="540" t="s">
        <v>256</v>
      </c>
      <c r="K97" s="545" t="s">
        <v>54</v>
      </c>
      <c r="L97" s="546">
        <v>64806</v>
      </c>
      <c r="M97" s="547" t="s">
        <v>28</v>
      </c>
      <c r="N97" s="548">
        <v>3124181.3</v>
      </c>
      <c r="O97" s="549">
        <v>46230</v>
      </c>
      <c r="P97" s="550">
        <v>46284</v>
      </c>
      <c r="Q97" s="551">
        <f t="shared" si="13"/>
        <v>3124181.3</v>
      </c>
      <c r="R97" s="552" t="s">
        <v>90</v>
      </c>
      <c r="S97" s="553">
        <v>1</v>
      </c>
      <c r="T97" s="554">
        <f t="shared" si="14"/>
        <v>0.5</v>
      </c>
      <c r="U97" s="548">
        <v>1562090.65</v>
      </c>
      <c r="V97" s="555" t="s">
        <v>261</v>
      </c>
      <c r="W97" s="556" t="s">
        <v>262</v>
      </c>
    </row>
  </sheetData>
  <mergeCells count="264">
    <mergeCell ref="V93:V96"/>
    <mergeCell ref="W93:W96"/>
    <mergeCell ref="E93:E96"/>
    <mergeCell ref="C93:C96"/>
    <mergeCell ref="B93:B96"/>
    <mergeCell ref="A93:A96"/>
    <mergeCell ref="D93:D96"/>
    <mergeCell ref="D79:D83"/>
    <mergeCell ref="C79:C83"/>
    <mergeCell ref="B79:B83"/>
    <mergeCell ref="A79:A83"/>
    <mergeCell ref="U93:U96"/>
    <mergeCell ref="H93:H96"/>
    <mergeCell ref="G93:G96"/>
    <mergeCell ref="I93:I96"/>
    <mergeCell ref="J93:J96"/>
    <mergeCell ref="L93:L96"/>
    <mergeCell ref="K93:K96"/>
    <mergeCell ref="M93:M96"/>
    <mergeCell ref="O93:O96"/>
    <mergeCell ref="P93:P96"/>
    <mergeCell ref="T93:T96"/>
    <mergeCell ref="W79:W83"/>
    <mergeCell ref="A88:W88"/>
    <mergeCell ref="O89:O91"/>
    <mergeCell ref="P89:P91"/>
    <mergeCell ref="G89:G92"/>
    <mergeCell ref="H89:H92"/>
    <mergeCell ref="U89:U92"/>
    <mergeCell ref="V89:V92"/>
    <mergeCell ref="W89:W92"/>
    <mergeCell ref="I89:I92"/>
    <mergeCell ref="J89:J92"/>
    <mergeCell ref="L89:L92"/>
    <mergeCell ref="M89:M92"/>
    <mergeCell ref="K89:K92"/>
    <mergeCell ref="A89:A92"/>
    <mergeCell ref="B89:B92"/>
    <mergeCell ref="C89:C92"/>
    <mergeCell ref="D89:D92"/>
    <mergeCell ref="E89:E92"/>
    <mergeCell ref="M48:M52"/>
    <mergeCell ref="U57:U60"/>
    <mergeCell ref="V57:V60"/>
    <mergeCell ref="W57:W60"/>
    <mergeCell ref="A65:W65"/>
    <mergeCell ref="A76:W76"/>
    <mergeCell ref="A86:W86"/>
    <mergeCell ref="K57:K60"/>
    <mergeCell ref="L57:L60"/>
    <mergeCell ref="M57:M60"/>
    <mergeCell ref="O57:O60"/>
    <mergeCell ref="P57:P60"/>
    <mergeCell ref="T57:T60"/>
    <mergeCell ref="O79:O83"/>
    <mergeCell ref="P79:P83"/>
    <mergeCell ref="G79:G83"/>
    <mergeCell ref="H79:H83"/>
    <mergeCell ref="I79:I83"/>
    <mergeCell ref="J79:J83"/>
    <mergeCell ref="K79:K83"/>
    <mergeCell ref="L79:L83"/>
    <mergeCell ref="M79:M83"/>
    <mergeCell ref="U79:U83"/>
    <mergeCell ref="V79:V83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W48:W52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43:P46"/>
    <mergeCell ref="T43:T46"/>
    <mergeCell ref="U43:U46"/>
    <mergeCell ref="V43:V46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U41:U42"/>
    <mergeCell ref="V41:V42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B27:B29"/>
    <mergeCell ref="C27:C29"/>
    <mergeCell ref="D27:D29"/>
    <mergeCell ref="E27:E29"/>
    <mergeCell ref="G27:G29"/>
    <mergeCell ref="H27:H29"/>
    <mergeCell ref="O34:O37"/>
    <mergeCell ref="P34:P37"/>
    <mergeCell ref="T34:T37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O22:O25"/>
    <mergeCell ref="P22:P25"/>
    <mergeCell ref="T22:T25"/>
    <mergeCell ref="U22:U25"/>
    <mergeCell ref="V22:V25"/>
    <mergeCell ref="W22:W25"/>
    <mergeCell ref="I22:I25"/>
    <mergeCell ref="J22:J25"/>
    <mergeCell ref="K22:K25"/>
    <mergeCell ref="L22:L25"/>
    <mergeCell ref="M22:M25"/>
    <mergeCell ref="N22:N25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U13:U16"/>
    <mergeCell ref="V13:V16"/>
    <mergeCell ref="I13:I16"/>
    <mergeCell ref="J13:J16"/>
    <mergeCell ref="K13:K16"/>
    <mergeCell ref="L13:L16"/>
    <mergeCell ref="M13:M16"/>
    <mergeCell ref="N13:N16"/>
    <mergeCell ref="T18:T21"/>
    <mergeCell ref="U18:U21"/>
    <mergeCell ref="V18:V21"/>
    <mergeCell ref="N18:N21"/>
    <mergeCell ref="O18:O21"/>
    <mergeCell ref="P18:P21"/>
    <mergeCell ref="A17:W17"/>
    <mergeCell ref="B18:B21"/>
    <mergeCell ref="C18:C21"/>
    <mergeCell ref="D18:D21"/>
    <mergeCell ref="E18:E21"/>
    <mergeCell ref="G18:G21"/>
    <mergeCell ref="H18:H21"/>
    <mergeCell ref="I18:I21"/>
    <mergeCell ref="J18:J21"/>
    <mergeCell ref="W18:W21"/>
    <mergeCell ref="A11:W11"/>
    <mergeCell ref="B13:B16"/>
    <mergeCell ref="C13:C16"/>
    <mergeCell ref="D13:D16"/>
    <mergeCell ref="E13:E16"/>
    <mergeCell ref="G13:G16"/>
    <mergeCell ref="H13:H16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W13:W16"/>
    <mergeCell ref="O13:O16"/>
    <mergeCell ref="P13:P16"/>
    <mergeCell ref="R13:R16"/>
    <mergeCell ref="T13:T16"/>
    <mergeCell ref="A1:W4"/>
    <mergeCell ref="A5:W5"/>
    <mergeCell ref="A7:W8"/>
    <mergeCell ref="A9:A10"/>
    <mergeCell ref="B9:B10"/>
    <mergeCell ref="C9:C10"/>
    <mergeCell ref="D9:D10"/>
    <mergeCell ref="E9:E10"/>
    <mergeCell ref="F9:F10"/>
    <mergeCell ref="G9:G10"/>
    <mergeCell ref="T9:U9"/>
    <mergeCell ref="V9:V10"/>
    <mergeCell ref="W9:W10"/>
  </mergeCells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6FCB8-D742-4C73-98D4-563A93B819A7}">
  <sheetPr>
    <tabColor theme="9" tint="-0.249977111117893"/>
  </sheetPr>
  <dimension ref="A1:X109"/>
  <sheetViews>
    <sheetView tabSelected="1" topLeftCell="A104" zoomScale="60" zoomScaleNormal="60" workbookViewId="0">
      <selection activeCell="E120" sqref="E120"/>
    </sheetView>
  </sheetViews>
  <sheetFormatPr baseColWidth="10" defaultRowHeight="18.75" x14ac:dyDescent="0.3"/>
  <cols>
    <col min="1" max="1" width="10.140625" style="2" customWidth="1"/>
    <col min="2" max="2" width="16.7109375" style="1" customWidth="1"/>
    <col min="3" max="3" width="24.7109375" style="4" customWidth="1"/>
    <col min="4" max="4" width="36.28515625" style="159" customWidth="1"/>
    <col min="5" max="5" width="19.5703125" style="5" customWidth="1"/>
    <col min="6" max="6" width="55.42578125" style="1" customWidth="1"/>
    <col min="7" max="7" width="23.28515625" style="1" customWidth="1"/>
    <col min="8" max="8" width="29.28515625" style="4" customWidth="1"/>
    <col min="9" max="9" width="22.42578125" style="4" customWidth="1"/>
    <col min="10" max="10" width="19.5703125" style="4" customWidth="1"/>
    <col min="11" max="11" width="49.42578125" style="4" customWidth="1"/>
    <col min="12" max="12" width="19.5703125" style="1" customWidth="1"/>
    <col min="13" max="13" width="25.28515625" style="1" customWidth="1"/>
    <col min="14" max="14" width="22" style="8" customWidth="1"/>
    <col min="15" max="15" width="19.5703125" style="7" customWidth="1"/>
    <col min="16" max="16" width="19.140625" style="1" customWidth="1"/>
    <col min="17" max="17" width="25" style="4" customWidth="1"/>
    <col min="18" max="18" width="17.140625" style="1" customWidth="1"/>
    <col min="19" max="19" width="26" style="32" customWidth="1"/>
    <col min="20" max="20" width="21.42578125" style="4" customWidth="1"/>
    <col min="21" max="21" width="28.140625" style="5" customWidth="1"/>
    <col min="22" max="22" width="28.7109375" style="4" customWidth="1"/>
    <col min="23" max="23" width="26.28515625" style="4" customWidth="1"/>
    <col min="24" max="24" width="0.42578125" style="1" customWidth="1"/>
    <col min="25" max="16384" width="11.42578125" style="1"/>
  </cols>
  <sheetData>
    <row r="1" spans="1:24" ht="11.45" customHeight="1" x14ac:dyDescent="0.25">
      <c r="A1" s="377"/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11"/>
    </row>
    <row r="2" spans="1:24" ht="11.45" customHeight="1" x14ac:dyDescent="0.25">
      <c r="A2" s="377"/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12"/>
    </row>
    <row r="3" spans="1:24" ht="11.45" customHeight="1" x14ac:dyDescent="0.25">
      <c r="A3" s="377"/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  <c r="W3" s="377"/>
      <c r="X3" s="12"/>
    </row>
    <row r="4" spans="1:24" ht="141.75" customHeight="1" x14ac:dyDescent="0.25">
      <c r="A4" s="377"/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7"/>
      <c r="V4" s="377"/>
      <c r="W4" s="377"/>
      <c r="X4" s="12"/>
    </row>
    <row r="5" spans="1:24" ht="67.5" customHeight="1" x14ac:dyDescent="0.25">
      <c r="A5" s="378" t="s">
        <v>26</v>
      </c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13"/>
    </row>
    <row r="6" spans="1:24" ht="66" customHeight="1" x14ac:dyDescent="0.3">
      <c r="A6" s="160"/>
      <c r="B6" s="161"/>
      <c r="C6" s="162"/>
      <c r="D6" s="163"/>
      <c r="E6" s="164"/>
      <c r="F6" s="161"/>
      <c r="G6" s="161"/>
      <c r="H6" s="162"/>
      <c r="I6" s="162"/>
      <c r="J6" s="162"/>
      <c r="K6" s="162"/>
      <c r="L6" s="161"/>
      <c r="M6" s="161"/>
      <c r="N6" s="165"/>
      <c r="O6" s="166"/>
      <c r="P6" s="161"/>
      <c r="Q6" s="162"/>
      <c r="R6" s="161"/>
      <c r="S6" s="167"/>
      <c r="T6" s="162"/>
      <c r="U6" s="168"/>
      <c r="V6" s="169"/>
      <c r="W6" s="169"/>
      <c r="X6" s="15"/>
    </row>
    <row r="7" spans="1:24" ht="5.25" customHeight="1" x14ac:dyDescent="0.25">
      <c r="A7" s="379"/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10"/>
    </row>
    <row r="8" spans="1:24" ht="9" customHeight="1" x14ac:dyDescent="0.25">
      <c r="A8" s="379"/>
      <c r="B8" s="379"/>
      <c r="C8" s="379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  <c r="O8" s="379"/>
      <c r="P8" s="379"/>
      <c r="Q8" s="379"/>
      <c r="R8" s="379"/>
      <c r="S8" s="379"/>
      <c r="T8" s="379"/>
      <c r="U8" s="379"/>
      <c r="V8" s="379"/>
      <c r="W8" s="379"/>
      <c r="X8" s="10"/>
    </row>
    <row r="9" spans="1:24" s="2" customFormat="1" ht="22.5" customHeight="1" x14ac:dyDescent="0.25">
      <c r="A9" s="380" t="s">
        <v>4</v>
      </c>
      <c r="B9" s="380" t="s">
        <v>2</v>
      </c>
      <c r="C9" s="380" t="s">
        <v>5</v>
      </c>
      <c r="D9" s="381" t="s">
        <v>6</v>
      </c>
      <c r="E9" s="382" t="s">
        <v>7</v>
      </c>
      <c r="F9" s="380" t="s">
        <v>8</v>
      </c>
      <c r="G9" s="380" t="s">
        <v>9</v>
      </c>
      <c r="H9" s="380" t="s">
        <v>10</v>
      </c>
      <c r="I9" s="380" t="s">
        <v>11</v>
      </c>
      <c r="J9" s="380" t="s">
        <v>12</v>
      </c>
      <c r="K9" s="380" t="s">
        <v>13</v>
      </c>
      <c r="L9" s="380" t="s">
        <v>14</v>
      </c>
      <c r="M9" s="380" t="s">
        <v>15</v>
      </c>
      <c r="N9" s="389" t="s">
        <v>16</v>
      </c>
      <c r="O9" s="390" t="s">
        <v>17</v>
      </c>
      <c r="P9" s="380" t="s">
        <v>18</v>
      </c>
      <c r="Q9" s="380" t="s">
        <v>19</v>
      </c>
      <c r="R9" s="380" t="s">
        <v>20</v>
      </c>
      <c r="S9" s="386" t="s">
        <v>21</v>
      </c>
      <c r="T9" s="380" t="s">
        <v>22</v>
      </c>
      <c r="U9" s="380"/>
      <c r="V9" s="380" t="s">
        <v>24</v>
      </c>
      <c r="W9" s="387" t="s">
        <v>25</v>
      </c>
      <c r="X9" s="16"/>
    </row>
    <row r="10" spans="1:24" s="2" customFormat="1" ht="51" customHeight="1" thickBot="1" x14ac:dyDescent="0.3">
      <c r="A10" s="413"/>
      <c r="B10" s="413"/>
      <c r="C10" s="413"/>
      <c r="D10" s="414"/>
      <c r="E10" s="415"/>
      <c r="F10" s="413"/>
      <c r="G10" s="413"/>
      <c r="H10" s="413"/>
      <c r="I10" s="413"/>
      <c r="J10" s="413"/>
      <c r="K10" s="413"/>
      <c r="L10" s="413"/>
      <c r="M10" s="413"/>
      <c r="N10" s="420"/>
      <c r="O10" s="421"/>
      <c r="P10" s="413"/>
      <c r="Q10" s="413"/>
      <c r="R10" s="413"/>
      <c r="S10" s="422"/>
      <c r="T10" s="228" t="s">
        <v>23</v>
      </c>
      <c r="U10" s="229" t="s">
        <v>3</v>
      </c>
      <c r="V10" s="413"/>
      <c r="W10" s="416"/>
      <c r="X10" s="16"/>
    </row>
    <row r="11" spans="1:24" s="3" customFormat="1" ht="61.5" customHeight="1" thickBot="1" x14ac:dyDescent="0.3">
      <c r="A11" s="438" t="s">
        <v>47</v>
      </c>
      <c r="B11" s="439"/>
      <c r="C11" s="439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40"/>
      <c r="X11" s="17"/>
    </row>
    <row r="12" spans="1:24" s="431" customFormat="1" ht="163.5" customHeight="1" x14ac:dyDescent="0.2">
      <c r="A12" s="506">
        <v>1</v>
      </c>
      <c r="B12" s="507" t="s">
        <v>27</v>
      </c>
      <c r="C12" s="507" t="s">
        <v>30</v>
      </c>
      <c r="D12" s="508" t="s">
        <v>37</v>
      </c>
      <c r="E12" s="509">
        <v>6201</v>
      </c>
      <c r="F12" s="510" t="s">
        <v>38</v>
      </c>
      <c r="G12" s="507" t="s">
        <v>39</v>
      </c>
      <c r="H12" s="507" t="s">
        <v>40</v>
      </c>
      <c r="I12" s="511" t="s">
        <v>31</v>
      </c>
      <c r="J12" s="512" t="s">
        <v>30</v>
      </c>
      <c r="K12" s="511" t="s">
        <v>31</v>
      </c>
      <c r="L12" s="513">
        <v>39548</v>
      </c>
      <c r="M12" s="514" t="s">
        <v>28</v>
      </c>
      <c r="N12" s="515">
        <v>2434860.0299999998</v>
      </c>
      <c r="O12" s="516">
        <v>46048</v>
      </c>
      <c r="P12" s="517">
        <v>46095</v>
      </c>
      <c r="Q12" s="518">
        <f>N12/S12</f>
        <v>2434860.0299999998</v>
      </c>
      <c r="R12" s="519" t="s">
        <v>29</v>
      </c>
      <c r="S12" s="520">
        <v>1</v>
      </c>
      <c r="T12" s="521">
        <f>U12*100%/N12</f>
        <v>1</v>
      </c>
      <c r="U12" s="522">
        <v>2434860.0299999998</v>
      </c>
      <c r="V12" s="518" t="s">
        <v>35</v>
      </c>
      <c r="W12" s="523" t="s">
        <v>36</v>
      </c>
      <c r="X12" s="430"/>
    </row>
    <row r="13" spans="1:24" s="431" customFormat="1" ht="141" customHeight="1" x14ac:dyDescent="0.2">
      <c r="A13" s="524">
        <v>2</v>
      </c>
      <c r="B13" s="449" t="s">
        <v>27</v>
      </c>
      <c r="C13" s="450" t="s">
        <v>30</v>
      </c>
      <c r="D13" s="451" t="s">
        <v>46</v>
      </c>
      <c r="E13" s="452" t="s">
        <v>101</v>
      </c>
      <c r="F13" s="442" t="s">
        <v>176</v>
      </c>
      <c r="G13" s="453" t="s">
        <v>42</v>
      </c>
      <c r="H13" s="453" t="s">
        <v>40</v>
      </c>
      <c r="I13" s="450" t="s">
        <v>31</v>
      </c>
      <c r="J13" s="450" t="s">
        <v>30</v>
      </c>
      <c r="K13" s="450" t="s">
        <v>31</v>
      </c>
      <c r="L13" s="454">
        <v>39548</v>
      </c>
      <c r="M13" s="455" t="s">
        <v>28</v>
      </c>
      <c r="N13" s="456">
        <v>6670108.8899999997</v>
      </c>
      <c r="O13" s="457">
        <v>45670</v>
      </c>
      <c r="P13" s="458">
        <v>45754</v>
      </c>
      <c r="Q13" s="459">
        <v>4186473.72</v>
      </c>
      <c r="R13" s="460" t="s">
        <v>32</v>
      </c>
      <c r="S13" s="461">
        <v>2497.4699999999998</v>
      </c>
      <c r="T13" s="462">
        <f>U13*100%/N13</f>
        <v>1</v>
      </c>
      <c r="U13" s="451">
        <v>6670108.8899999997</v>
      </c>
      <c r="V13" s="463" t="s">
        <v>44</v>
      </c>
      <c r="W13" s="525" t="s">
        <v>45</v>
      </c>
      <c r="X13" s="432"/>
    </row>
    <row r="14" spans="1:24" s="431" customFormat="1" ht="54" customHeight="1" x14ac:dyDescent="0.2">
      <c r="A14" s="524">
        <v>3</v>
      </c>
      <c r="B14" s="449"/>
      <c r="C14" s="450"/>
      <c r="D14" s="451"/>
      <c r="E14" s="452"/>
      <c r="F14" s="464" t="s">
        <v>48</v>
      </c>
      <c r="G14" s="453"/>
      <c r="H14" s="453"/>
      <c r="I14" s="450"/>
      <c r="J14" s="450"/>
      <c r="K14" s="450"/>
      <c r="L14" s="454"/>
      <c r="M14" s="455"/>
      <c r="N14" s="456"/>
      <c r="O14" s="457"/>
      <c r="P14" s="458"/>
      <c r="Q14" s="459">
        <v>824569.22</v>
      </c>
      <c r="R14" s="460"/>
      <c r="S14" s="461">
        <v>983.81</v>
      </c>
      <c r="T14" s="462"/>
      <c r="U14" s="451"/>
      <c r="V14" s="463"/>
      <c r="W14" s="525"/>
      <c r="X14" s="433"/>
    </row>
    <row r="15" spans="1:24" s="431" customFormat="1" ht="66" customHeight="1" x14ac:dyDescent="0.2">
      <c r="A15" s="524">
        <v>4</v>
      </c>
      <c r="B15" s="449"/>
      <c r="C15" s="450"/>
      <c r="D15" s="451"/>
      <c r="E15" s="452"/>
      <c r="F15" s="464" t="s">
        <v>34</v>
      </c>
      <c r="G15" s="453"/>
      <c r="H15" s="453"/>
      <c r="I15" s="450"/>
      <c r="J15" s="450"/>
      <c r="K15" s="450"/>
      <c r="L15" s="454"/>
      <c r="M15" s="455"/>
      <c r="N15" s="456"/>
      <c r="O15" s="457"/>
      <c r="P15" s="458"/>
      <c r="Q15" s="459">
        <v>817647.95</v>
      </c>
      <c r="R15" s="460"/>
      <c r="S15" s="461">
        <v>538.94000000000005</v>
      </c>
      <c r="T15" s="462"/>
      <c r="U15" s="451"/>
      <c r="V15" s="463"/>
      <c r="W15" s="525"/>
      <c r="X15" s="433"/>
    </row>
    <row r="16" spans="1:24" s="431" customFormat="1" ht="75.95" customHeight="1" thickBot="1" x14ac:dyDescent="0.25">
      <c r="A16" s="524">
        <v>5</v>
      </c>
      <c r="B16" s="449"/>
      <c r="C16" s="450"/>
      <c r="D16" s="451"/>
      <c r="E16" s="452"/>
      <c r="F16" s="464" t="s">
        <v>33</v>
      </c>
      <c r="G16" s="453"/>
      <c r="H16" s="453"/>
      <c r="I16" s="450"/>
      <c r="J16" s="450"/>
      <c r="K16" s="450"/>
      <c r="L16" s="454"/>
      <c r="M16" s="455"/>
      <c r="N16" s="456"/>
      <c r="O16" s="457"/>
      <c r="P16" s="458"/>
      <c r="Q16" s="459">
        <v>841643.57</v>
      </c>
      <c r="R16" s="460"/>
      <c r="S16" s="461">
        <v>520.46</v>
      </c>
      <c r="T16" s="462"/>
      <c r="U16" s="451"/>
      <c r="V16" s="463"/>
      <c r="W16" s="525"/>
      <c r="X16" s="434"/>
    </row>
    <row r="17" spans="1:24" s="3" customFormat="1" ht="61.5" customHeight="1" x14ac:dyDescent="0.25">
      <c r="A17" s="526" t="s">
        <v>49</v>
      </c>
      <c r="B17" s="465"/>
      <c r="C17" s="465"/>
      <c r="D17" s="465"/>
      <c r="E17" s="465"/>
      <c r="F17" s="465"/>
      <c r="G17" s="465"/>
      <c r="H17" s="465"/>
      <c r="I17" s="465"/>
      <c r="J17" s="465"/>
      <c r="K17" s="465"/>
      <c r="L17" s="465"/>
      <c r="M17" s="465"/>
      <c r="N17" s="465"/>
      <c r="O17" s="465"/>
      <c r="P17" s="465"/>
      <c r="Q17" s="465"/>
      <c r="R17" s="465"/>
      <c r="S17" s="465"/>
      <c r="T17" s="465"/>
      <c r="U17" s="465"/>
      <c r="V17" s="465"/>
      <c r="W17" s="527"/>
      <c r="X17" s="17"/>
    </row>
    <row r="18" spans="1:24" s="435" customFormat="1" ht="135" customHeight="1" x14ac:dyDescent="0.2">
      <c r="A18" s="528">
        <v>6</v>
      </c>
      <c r="B18" s="450" t="s">
        <v>50</v>
      </c>
      <c r="C18" s="450" t="s">
        <v>30</v>
      </c>
      <c r="D18" s="450" t="s">
        <v>68</v>
      </c>
      <c r="E18" s="467">
        <v>6203</v>
      </c>
      <c r="F18" s="442" t="s">
        <v>91</v>
      </c>
      <c r="G18" s="453" t="s">
        <v>39</v>
      </c>
      <c r="H18" s="450" t="s">
        <v>66</v>
      </c>
      <c r="I18" s="450" t="s">
        <v>31</v>
      </c>
      <c r="J18" s="450" t="s">
        <v>30</v>
      </c>
      <c r="K18" s="450" t="s">
        <v>31</v>
      </c>
      <c r="L18" s="468">
        <v>66</v>
      </c>
      <c r="M18" s="455" t="s">
        <v>28</v>
      </c>
      <c r="N18" s="469">
        <v>2392471.35</v>
      </c>
      <c r="O18" s="470">
        <v>46048</v>
      </c>
      <c r="P18" s="470">
        <v>46095</v>
      </c>
      <c r="Q18" s="445">
        <v>1635781.37</v>
      </c>
      <c r="R18" s="446" t="s">
        <v>29</v>
      </c>
      <c r="S18" s="471">
        <v>646.36</v>
      </c>
      <c r="T18" s="462">
        <f t="shared" ref="T18:T48" si="0">U18*100%/N18</f>
        <v>1</v>
      </c>
      <c r="U18" s="451">
        <v>2392471.35</v>
      </c>
      <c r="V18" s="472" t="s">
        <v>93</v>
      </c>
      <c r="W18" s="529" t="s">
        <v>94</v>
      </c>
    </row>
    <row r="19" spans="1:24" s="435" customFormat="1" ht="62.25" customHeight="1" x14ac:dyDescent="0.2">
      <c r="A19" s="528">
        <v>7</v>
      </c>
      <c r="B19" s="450"/>
      <c r="C19" s="450"/>
      <c r="D19" s="450"/>
      <c r="E19" s="467"/>
      <c r="F19" s="442" t="s">
        <v>34</v>
      </c>
      <c r="G19" s="453"/>
      <c r="H19" s="450"/>
      <c r="I19" s="450"/>
      <c r="J19" s="450"/>
      <c r="K19" s="450"/>
      <c r="L19" s="468"/>
      <c r="M19" s="455"/>
      <c r="N19" s="469"/>
      <c r="O19" s="470"/>
      <c r="P19" s="470"/>
      <c r="Q19" s="445">
        <v>320718.25</v>
      </c>
      <c r="R19" s="446" t="s">
        <v>29</v>
      </c>
      <c r="S19" s="471">
        <v>205.97</v>
      </c>
      <c r="T19" s="462"/>
      <c r="U19" s="451"/>
      <c r="V19" s="472"/>
      <c r="W19" s="529"/>
    </row>
    <row r="20" spans="1:24" s="435" customFormat="1" ht="69.75" customHeight="1" x14ac:dyDescent="0.2">
      <c r="A20" s="528">
        <v>8</v>
      </c>
      <c r="B20" s="450"/>
      <c r="C20" s="450"/>
      <c r="D20" s="450"/>
      <c r="E20" s="467"/>
      <c r="F20" s="442" t="s">
        <v>92</v>
      </c>
      <c r="G20" s="453"/>
      <c r="H20" s="450"/>
      <c r="I20" s="450"/>
      <c r="J20" s="450"/>
      <c r="K20" s="450"/>
      <c r="L20" s="468"/>
      <c r="M20" s="455"/>
      <c r="N20" s="469"/>
      <c r="O20" s="470"/>
      <c r="P20" s="470"/>
      <c r="Q20" s="445">
        <v>279574.92</v>
      </c>
      <c r="R20" s="446" t="s">
        <v>29</v>
      </c>
      <c r="S20" s="471">
        <v>291.08999999999997</v>
      </c>
      <c r="T20" s="462"/>
      <c r="U20" s="451"/>
      <c r="V20" s="472"/>
      <c r="W20" s="529"/>
    </row>
    <row r="21" spans="1:24" s="435" customFormat="1" ht="45.75" customHeight="1" x14ac:dyDescent="0.2">
      <c r="A21" s="528">
        <v>9</v>
      </c>
      <c r="B21" s="450"/>
      <c r="C21" s="450"/>
      <c r="D21" s="450"/>
      <c r="E21" s="467"/>
      <c r="F21" s="442" t="s">
        <v>33</v>
      </c>
      <c r="G21" s="453"/>
      <c r="H21" s="450"/>
      <c r="I21" s="450"/>
      <c r="J21" s="450"/>
      <c r="K21" s="450"/>
      <c r="L21" s="468"/>
      <c r="M21" s="455"/>
      <c r="N21" s="469"/>
      <c r="O21" s="470"/>
      <c r="P21" s="470"/>
      <c r="Q21" s="445">
        <v>156396.82</v>
      </c>
      <c r="R21" s="446" t="s">
        <v>32</v>
      </c>
      <c r="S21" s="471">
        <v>252</v>
      </c>
      <c r="T21" s="462"/>
      <c r="U21" s="451"/>
      <c r="V21" s="472"/>
      <c r="W21" s="529"/>
    </row>
    <row r="22" spans="1:24" s="435" customFormat="1" ht="137.1" customHeight="1" x14ac:dyDescent="0.2">
      <c r="A22" s="528">
        <v>10</v>
      </c>
      <c r="B22" s="450" t="s">
        <v>50</v>
      </c>
      <c r="C22" s="450" t="s">
        <v>30</v>
      </c>
      <c r="D22" s="450" t="s">
        <v>69</v>
      </c>
      <c r="E22" s="467">
        <v>6204</v>
      </c>
      <c r="F22" s="442" t="s">
        <v>95</v>
      </c>
      <c r="G22" s="453" t="s">
        <v>39</v>
      </c>
      <c r="H22" s="450" t="s">
        <v>66</v>
      </c>
      <c r="I22" s="450" t="s">
        <v>51</v>
      </c>
      <c r="J22" s="450" t="s">
        <v>30</v>
      </c>
      <c r="K22" s="450" t="s">
        <v>51</v>
      </c>
      <c r="L22" s="468">
        <v>762</v>
      </c>
      <c r="M22" s="455" t="s">
        <v>28</v>
      </c>
      <c r="N22" s="469">
        <v>3842500.68</v>
      </c>
      <c r="O22" s="470">
        <v>46048</v>
      </c>
      <c r="P22" s="470">
        <v>46095</v>
      </c>
      <c r="Q22" s="445">
        <v>2145640</v>
      </c>
      <c r="R22" s="446" t="s">
        <v>29</v>
      </c>
      <c r="S22" s="471">
        <v>4424</v>
      </c>
      <c r="T22" s="462">
        <f t="shared" si="0"/>
        <v>0.76132422701353941</v>
      </c>
      <c r="U22" s="451">
        <v>2925388.86</v>
      </c>
      <c r="V22" s="472" t="s">
        <v>99</v>
      </c>
      <c r="W22" s="529" t="s">
        <v>100</v>
      </c>
    </row>
    <row r="23" spans="1:24" s="435" customFormat="1" ht="54.75" customHeight="1" x14ac:dyDescent="0.2">
      <c r="A23" s="528">
        <v>11</v>
      </c>
      <c r="B23" s="450"/>
      <c r="C23" s="450"/>
      <c r="D23" s="450"/>
      <c r="E23" s="467"/>
      <c r="F23" s="442" t="s">
        <v>96</v>
      </c>
      <c r="G23" s="453"/>
      <c r="H23" s="450"/>
      <c r="I23" s="450"/>
      <c r="J23" s="450"/>
      <c r="K23" s="450"/>
      <c r="L23" s="468"/>
      <c r="M23" s="455"/>
      <c r="N23" s="469"/>
      <c r="O23" s="470"/>
      <c r="P23" s="470"/>
      <c r="Q23" s="445">
        <v>963776.72</v>
      </c>
      <c r="R23" s="446" t="s">
        <v>29</v>
      </c>
      <c r="S23" s="471">
        <v>1011.2</v>
      </c>
      <c r="T23" s="462"/>
      <c r="U23" s="451"/>
      <c r="V23" s="472"/>
      <c r="W23" s="529"/>
    </row>
    <row r="24" spans="1:24" s="435" customFormat="1" ht="54" customHeight="1" x14ac:dyDescent="0.2">
      <c r="A24" s="528">
        <v>12</v>
      </c>
      <c r="B24" s="450"/>
      <c r="C24" s="450"/>
      <c r="D24" s="450"/>
      <c r="E24" s="467"/>
      <c r="F24" s="442" t="s">
        <v>97</v>
      </c>
      <c r="G24" s="453"/>
      <c r="H24" s="450"/>
      <c r="I24" s="450"/>
      <c r="J24" s="450"/>
      <c r="K24" s="450"/>
      <c r="L24" s="468"/>
      <c r="M24" s="455"/>
      <c r="N24" s="469"/>
      <c r="O24" s="470"/>
      <c r="P24" s="470"/>
      <c r="Q24" s="445">
        <v>505855</v>
      </c>
      <c r="R24" s="446"/>
      <c r="S24" s="471">
        <v>1043</v>
      </c>
      <c r="T24" s="462"/>
      <c r="U24" s="451"/>
      <c r="V24" s="472"/>
      <c r="W24" s="529"/>
    </row>
    <row r="25" spans="1:24" s="435" customFormat="1" ht="51" customHeight="1" x14ac:dyDescent="0.2">
      <c r="A25" s="528">
        <v>13</v>
      </c>
      <c r="B25" s="450"/>
      <c r="C25" s="450"/>
      <c r="D25" s="450"/>
      <c r="E25" s="467"/>
      <c r="F25" s="442" t="s">
        <v>98</v>
      </c>
      <c r="G25" s="453"/>
      <c r="H25" s="450"/>
      <c r="I25" s="450"/>
      <c r="J25" s="450"/>
      <c r="K25" s="450"/>
      <c r="L25" s="468"/>
      <c r="M25" s="455"/>
      <c r="N25" s="469"/>
      <c r="O25" s="470"/>
      <c r="P25" s="470"/>
      <c r="Q25" s="445">
        <v>227230.96</v>
      </c>
      <c r="R25" s="446"/>
      <c r="S25" s="471">
        <v>238.4</v>
      </c>
      <c r="T25" s="462"/>
      <c r="U25" s="451"/>
      <c r="V25" s="472"/>
      <c r="W25" s="529"/>
    </row>
    <row r="26" spans="1:24" s="435" customFormat="1" ht="137.1" customHeight="1" x14ac:dyDescent="0.2">
      <c r="A26" s="528">
        <v>14</v>
      </c>
      <c r="B26" s="473" t="s">
        <v>50</v>
      </c>
      <c r="C26" s="473" t="s">
        <v>30</v>
      </c>
      <c r="D26" s="473" t="s">
        <v>70</v>
      </c>
      <c r="E26" s="466">
        <v>6205</v>
      </c>
      <c r="F26" s="442" t="s">
        <v>52</v>
      </c>
      <c r="G26" s="441" t="s">
        <v>39</v>
      </c>
      <c r="H26" s="473" t="s">
        <v>43</v>
      </c>
      <c r="I26" s="473" t="s">
        <v>53</v>
      </c>
      <c r="J26" s="473" t="s">
        <v>30</v>
      </c>
      <c r="K26" s="473" t="s">
        <v>53</v>
      </c>
      <c r="L26" s="474">
        <v>365</v>
      </c>
      <c r="M26" s="444" t="s">
        <v>28</v>
      </c>
      <c r="N26" s="475">
        <v>185000</v>
      </c>
      <c r="O26" s="476">
        <v>46057</v>
      </c>
      <c r="P26" s="477">
        <v>46095</v>
      </c>
      <c r="Q26" s="445">
        <f>N26/S26</f>
        <v>185000</v>
      </c>
      <c r="R26" s="446" t="s">
        <v>29</v>
      </c>
      <c r="S26" s="471">
        <v>1</v>
      </c>
      <c r="T26" s="447">
        <f t="shared" si="0"/>
        <v>0.92971983783783796</v>
      </c>
      <c r="U26" s="448">
        <v>171998.17</v>
      </c>
      <c r="V26" s="478" t="s">
        <v>102</v>
      </c>
      <c r="W26" s="530" t="s">
        <v>103</v>
      </c>
    </row>
    <row r="27" spans="1:24" s="435" customFormat="1" ht="137.1" customHeight="1" x14ac:dyDescent="0.2">
      <c r="A27" s="528">
        <v>15</v>
      </c>
      <c r="B27" s="450" t="s">
        <v>50</v>
      </c>
      <c r="C27" s="450" t="s">
        <v>30</v>
      </c>
      <c r="D27" s="450" t="s">
        <v>71</v>
      </c>
      <c r="E27" s="467">
        <v>6206</v>
      </c>
      <c r="F27" s="442" t="s">
        <v>104</v>
      </c>
      <c r="G27" s="453" t="s">
        <v>39</v>
      </c>
      <c r="H27" s="450" t="s">
        <v>66</v>
      </c>
      <c r="I27" s="450" t="s">
        <v>54</v>
      </c>
      <c r="J27" s="450" t="s">
        <v>30</v>
      </c>
      <c r="K27" s="450" t="s">
        <v>54</v>
      </c>
      <c r="L27" s="468">
        <v>458</v>
      </c>
      <c r="M27" s="455" t="s">
        <v>28</v>
      </c>
      <c r="N27" s="469">
        <v>1592730</v>
      </c>
      <c r="O27" s="470">
        <v>46057</v>
      </c>
      <c r="P27" s="470">
        <v>46137</v>
      </c>
      <c r="Q27" s="445">
        <v>277884</v>
      </c>
      <c r="R27" s="446" t="s">
        <v>29</v>
      </c>
      <c r="S27" s="471">
        <v>558</v>
      </c>
      <c r="T27" s="462">
        <f t="shared" si="0"/>
        <v>0.72073466940410491</v>
      </c>
      <c r="U27" s="451">
        <v>1147935.73</v>
      </c>
      <c r="V27" s="472" t="s">
        <v>107</v>
      </c>
      <c r="W27" s="529" t="s">
        <v>108</v>
      </c>
    </row>
    <row r="28" spans="1:24" s="435" customFormat="1" ht="137.1" customHeight="1" x14ac:dyDescent="0.2">
      <c r="A28" s="528">
        <v>16</v>
      </c>
      <c r="B28" s="450"/>
      <c r="C28" s="450"/>
      <c r="D28" s="450"/>
      <c r="E28" s="467"/>
      <c r="F28" s="464" t="s">
        <v>105</v>
      </c>
      <c r="G28" s="453"/>
      <c r="H28" s="450"/>
      <c r="I28" s="450"/>
      <c r="J28" s="450"/>
      <c r="K28" s="450"/>
      <c r="L28" s="468"/>
      <c r="M28" s="455"/>
      <c r="N28" s="469"/>
      <c r="O28" s="470"/>
      <c r="P28" s="470"/>
      <c r="Q28" s="445">
        <v>1146330</v>
      </c>
      <c r="R28" s="446" t="s">
        <v>29</v>
      </c>
      <c r="S28" s="471">
        <v>846</v>
      </c>
      <c r="T28" s="462"/>
      <c r="U28" s="451"/>
      <c r="V28" s="472"/>
      <c r="W28" s="529"/>
    </row>
    <row r="29" spans="1:24" s="435" customFormat="1" ht="137.1" customHeight="1" x14ac:dyDescent="0.2">
      <c r="A29" s="528">
        <v>17</v>
      </c>
      <c r="B29" s="450"/>
      <c r="C29" s="450"/>
      <c r="D29" s="450"/>
      <c r="E29" s="467"/>
      <c r="F29" s="464" t="s">
        <v>106</v>
      </c>
      <c r="G29" s="453"/>
      <c r="H29" s="450"/>
      <c r="I29" s="450"/>
      <c r="J29" s="450"/>
      <c r="K29" s="450"/>
      <c r="L29" s="468"/>
      <c r="M29" s="455"/>
      <c r="N29" s="469"/>
      <c r="O29" s="470"/>
      <c r="P29" s="470"/>
      <c r="Q29" s="445">
        <v>168516</v>
      </c>
      <c r="R29" s="446" t="s">
        <v>32</v>
      </c>
      <c r="S29" s="471">
        <v>92</v>
      </c>
      <c r="T29" s="462"/>
      <c r="U29" s="451"/>
      <c r="V29" s="472"/>
      <c r="W29" s="529"/>
    </row>
    <row r="30" spans="1:24" s="435" customFormat="1" ht="137.1" customHeight="1" x14ac:dyDescent="0.2">
      <c r="A30" s="528">
        <v>18</v>
      </c>
      <c r="B30" s="473" t="s">
        <v>50</v>
      </c>
      <c r="C30" s="473" t="s">
        <v>30</v>
      </c>
      <c r="D30" s="473" t="s">
        <v>72</v>
      </c>
      <c r="E30" s="466">
        <v>6207</v>
      </c>
      <c r="F30" s="442" t="s">
        <v>55</v>
      </c>
      <c r="G30" s="441" t="s">
        <v>39</v>
      </c>
      <c r="H30" s="473" t="s">
        <v>43</v>
      </c>
      <c r="I30" s="473" t="s">
        <v>54</v>
      </c>
      <c r="J30" s="473" t="s">
        <v>30</v>
      </c>
      <c r="K30" s="473" t="s">
        <v>54</v>
      </c>
      <c r="L30" s="474">
        <v>33284</v>
      </c>
      <c r="M30" s="444" t="s">
        <v>28</v>
      </c>
      <c r="N30" s="475">
        <v>92817.98</v>
      </c>
      <c r="O30" s="476">
        <v>46048</v>
      </c>
      <c r="P30" s="477">
        <v>46095</v>
      </c>
      <c r="Q30" s="445">
        <f>N30/S30</f>
        <v>92817.98</v>
      </c>
      <c r="R30" s="446" t="s">
        <v>90</v>
      </c>
      <c r="S30" s="471">
        <v>1</v>
      </c>
      <c r="T30" s="447">
        <f t="shared" si="0"/>
        <v>1</v>
      </c>
      <c r="U30" s="448">
        <v>92817.98</v>
      </c>
      <c r="V30" s="478" t="s">
        <v>109</v>
      </c>
      <c r="W30" s="530" t="s">
        <v>110</v>
      </c>
    </row>
    <row r="31" spans="1:24" s="435" customFormat="1" ht="137.1" customHeight="1" x14ac:dyDescent="0.2">
      <c r="A31" s="528">
        <v>19</v>
      </c>
      <c r="B31" s="473" t="s">
        <v>50</v>
      </c>
      <c r="C31" s="473" t="s">
        <v>30</v>
      </c>
      <c r="D31" s="473" t="s">
        <v>73</v>
      </c>
      <c r="E31" s="466">
        <v>6208</v>
      </c>
      <c r="F31" s="442" t="s">
        <v>56</v>
      </c>
      <c r="G31" s="441" t="s">
        <v>39</v>
      </c>
      <c r="H31" s="473" t="s">
        <v>43</v>
      </c>
      <c r="I31" s="473" t="s">
        <v>57</v>
      </c>
      <c r="J31" s="473" t="s">
        <v>30</v>
      </c>
      <c r="K31" s="473" t="s">
        <v>57</v>
      </c>
      <c r="L31" s="474">
        <v>2134</v>
      </c>
      <c r="M31" s="444" t="s">
        <v>28</v>
      </c>
      <c r="N31" s="475">
        <v>2910000</v>
      </c>
      <c r="O31" s="476">
        <v>46276</v>
      </c>
      <c r="P31" s="477">
        <v>46130</v>
      </c>
      <c r="Q31" s="445">
        <f>N31/S31</f>
        <v>727.5</v>
      </c>
      <c r="R31" s="446" t="s">
        <v>29</v>
      </c>
      <c r="S31" s="471">
        <v>4000</v>
      </c>
      <c r="T31" s="447">
        <f t="shared" si="0"/>
        <v>0.64770258419243987</v>
      </c>
      <c r="U31" s="448">
        <v>1884814.52</v>
      </c>
      <c r="V31" s="478" t="s">
        <v>111</v>
      </c>
      <c r="W31" s="530" t="s">
        <v>112</v>
      </c>
    </row>
    <row r="32" spans="1:24" s="435" customFormat="1" ht="137.1" customHeight="1" x14ac:dyDescent="0.2">
      <c r="A32" s="528">
        <v>20</v>
      </c>
      <c r="B32" s="443" t="s">
        <v>50</v>
      </c>
      <c r="C32" s="473" t="s">
        <v>30</v>
      </c>
      <c r="D32" s="473" t="s">
        <v>74</v>
      </c>
      <c r="E32" s="466">
        <v>6209</v>
      </c>
      <c r="F32" s="442" t="s">
        <v>58</v>
      </c>
      <c r="G32" s="441" t="s">
        <v>39</v>
      </c>
      <c r="H32" s="473" t="s">
        <v>43</v>
      </c>
      <c r="I32" s="473" t="s">
        <v>59</v>
      </c>
      <c r="J32" s="473" t="s">
        <v>30</v>
      </c>
      <c r="K32" s="473" t="s">
        <v>59</v>
      </c>
      <c r="L32" s="474">
        <v>73</v>
      </c>
      <c r="M32" s="444" t="s">
        <v>28</v>
      </c>
      <c r="N32" s="475">
        <v>1920000</v>
      </c>
      <c r="O32" s="476">
        <v>46076</v>
      </c>
      <c r="P32" s="477">
        <v>46165</v>
      </c>
      <c r="Q32" s="445">
        <f>N32/S32</f>
        <v>1920000</v>
      </c>
      <c r="R32" s="446" t="s">
        <v>90</v>
      </c>
      <c r="S32" s="471">
        <v>1</v>
      </c>
      <c r="T32" s="447">
        <f t="shared" si="0"/>
        <v>0.81573406770833334</v>
      </c>
      <c r="U32" s="448">
        <v>1566209.41</v>
      </c>
      <c r="V32" s="478" t="s">
        <v>113</v>
      </c>
      <c r="W32" s="530" t="s">
        <v>114</v>
      </c>
    </row>
    <row r="33" spans="1:23" s="435" customFormat="1" ht="137.1" customHeight="1" x14ac:dyDescent="0.2">
      <c r="A33" s="528">
        <v>21</v>
      </c>
      <c r="B33" s="443" t="s">
        <v>50</v>
      </c>
      <c r="C33" s="473" t="s">
        <v>30</v>
      </c>
      <c r="D33" s="473" t="s">
        <v>75</v>
      </c>
      <c r="E33" s="466">
        <v>6210</v>
      </c>
      <c r="F33" s="442" t="s">
        <v>60</v>
      </c>
      <c r="G33" s="441" t="s">
        <v>39</v>
      </c>
      <c r="H33" s="473" t="s">
        <v>40</v>
      </c>
      <c r="I33" s="473" t="s">
        <v>59</v>
      </c>
      <c r="J33" s="473" t="s">
        <v>30</v>
      </c>
      <c r="K33" s="473" t="s">
        <v>59</v>
      </c>
      <c r="L33" s="474">
        <v>33284</v>
      </c>
      <c r="M33" s="444" t="s">
        <v>28</v>
      </c>
      <c r="N33" s="475">
        <v>895095.34</v>
      </c>
      <c r="O33" s="476">
        <v>46069</v>
      </c>
      <c r="P33" s="477">
        <v>46095</v>
      </c>
      <c r="Q33" s="445">
        <f>N33/S33</f>
        <v>895095.34</v>
      </c>
      <c r="R33" s="446" t="s">
        <v>90</v>
      </c>
      <c r="S33" s="471">
        <v>1</v>
      </c>
      <c r="T33" s="447">
        <f t="shared" si="0"/>
        <v>1</v>
      </c>
      <c r="U33" s="448">
        <v>895095.34</v>
      </c>
      <c r="V33" s="478" t="s">
        <v>115</v>
      </c>
      <c r="W33" s="530" t="s">
        <v>116</v>
      </c>
    </row>
    <row r="34" spans="1:23" s="435" customFormat="1" ht="137.1" customHeight="1" x14ac:dyDescent="0.2">
      <c r="A34" s="528">
        <v>22</v>
      </c>
      <c r="B34" s="450" t="s">
        <v>50</v>
      </c>
      <c r="C34" s="450" t="s">
        <v>30</v>
      </c>
      <c r="D34" s="450" t="s">
        <v>76</v>
      </c>
      <c r="E34" s="467">
        <v>6211</v>
      </c>
      <c r="F34" s="442" t="s">
        <v>119</v>
      </c>
      <c r="G34" s="453" t="s">
        <v>39</v>
      </c>
      <c r="H34" s="450" t="s">
        <v>66</v>
      </c>
      <c r="I34" s="450" t="s">
        <v>31</v>
      </c>
      <c r="J34" s="450" t="s">
        <v>30</v>
      </c>
      <c r="K34" s="450" t="s">
        <v>31</v>
      </c>
      <c r="L34" s="468">
        <v>1748</v>
      </c>
      <c r="M34" s="455" t="s">
        <v>28</v>
      </c>
      <c r="N34" s="469">
        <v>1577859.31</v>
      </c>
      <c r="O34" s="470">
        <v>46077</v>
      </c>
      <c r="P34" s="470">
        <v>46130</v>
      </c>
      <c r="Q34" s="445">
        <v>761246.02</v>
      </c>
      <c r="R34" s="446" t="s">
        <v>29</v>
      </c>
      <c r="S34" s="471">
        <v>609.6</v>
      </c>
      <c r="T34" s="462">
        <f t="shared" si="0"/>
        <v>0.99866208603858353</v>
      </c>
      <c r="U34" s="451">
        <v>1575748.27</v>
      </c>
      <c r="V34" s="472" t="s">
        <v>121</v>
      </c>
      <c r="W34" s="529" t="s">
        <v>122</v>
      </c>
    </row>
    <row r="35" spans="1:23" s="435" customFormat="1" ht="45" customHeight="1" x14ac:dyDescent="0.2">
      <c r="A35" s="528">
        <v>23</v>
      </c>
      <c r="B35" s="450"/>
      <c r="C35" s="450"/>
      <c r="D35" s="450"/>
      <c r="E35" s="467"/>
      <c r="F35" s="442" t="s">
        <v>117</v>
      </c>
      <c r="G35" s="453"/>
      <c r="H35" s="450"/>
      <c r="I35" s="450"/>
      <c r="J35" s="450"/>
      <c r="K35" s="450"/>
      <c r="L35" s="468"/>
      <c r="M35" s="455"/>
      <c r="N35" s="469"/>
      <c r="O35" s="470"/>
      <c r="P35" s="470"/>
      <c r="Q35" s="445">
        <v>377340.29</v>
      </c>
      <c r="R35" s="446" t="s">
        <v>32</v>
      </c>
      <c r="S35" s="471">
        <v>212</v>
      </c>
      <c r="T35" s="462"/>
      <c r="U35" s="451"/>
      <c r="V35" s="472"/>
      <c r="W35" s="529"/>
    </row>
    <row r="36" spans="1:23" s="435" customFormat="1" ht="45" customHeight="1" x14ac:dyDescent="0.2">
      <c r="A36" s="528">
        <v>24</v>
      </c>
      <c r="B36" s="450"/>
      <c r="C36" s="450"/>
      <c r="D36" s="450"/>
      <c r="E36" s="467"/>
      <c r="F36" s="464" t="s">
        <v>118</v>
      </c>
      <c r="G36" s="453"/>
      <c r="H36" s="450"/>
      <c r="I36" s="450"/>
      <c r="J36" s="450"/>
      <c r="K36" s="450"/>
      <c r="L36" s="468"/>
      <c r="M36" s="455"/>
      <c r="N36" s="469"/>
      <c r="O36" s="470"/>
      <c r="P36" s="470"/>
      <c r="Q36" s="445">
        <v>300256.98</v>
      </c>
      <c r="R36" s="446" t="s">
        <v>29</v>
      </c>
      <c r="S36" s="471">
        <v>340.86</v>
      </c>
      <c r="T36" s="462"/>
      <c r="U36" s="451"/>
      <c r="V36" s="472"/>
      <c r="W36" s="529"/>
    </row>
    <row r="37" spans="1:23" s="435" customFormat="1" ht="45" customHeight="1" x14ac:dyDescent="0.2">
      <c r="A37" s="528">
        <v>25</v>
      </c>
      <c r="B37" s="450"/>
      <c r="C37" s="450"/>
      <c r="D37" s="450"/>
      <c r="E37" s="467"/>
      <c r="F37" s="464" t="s">
        <v>120</v>
      </c>
      <c r="G37" s="453"/>
      <c r="H37" s="450"/>
      <c r="I37" s="450"/>
      <c r="J37" s="450"/>
      <c r="K37" s="450"/>
      <c r="L37" s="468"/>
      <c r="M37" s="455"/>
      <c r="N37" s="469"/>
      <c r="O37" s="470"/>
      <c r="P37" s="470"/>
      <c r="Q37" s="445">
        <v>139016.01999999999</v>
      </c>
      <c r="R37" s="446" t="s">
        <v>32</v>
      </c>
      <c r="S37" s="471">
        <v>207.16</v>
      </c>
      <c r="T37" s="462"/>
      <c r="U37" s="451"/>
      <c r="V37" s="472"/>
      <c r="W37" s="529"/>
    </row>
    <row r="38" spans="1:23" s="435" customFormat="1" ht="137.1" customHeight="1" x14ac:dyDescent="0.2">
      <c r="A38" s="528">
        <v>26</v>
      </c>
      <c r="B38" s="473" t="s">
        <v>50</v>
      </c>
      <c r="C38" s="473" t="s">
        <v>30</v>
      </c>
      <c r="D38" s="473" t="s">
        <v>77</v>
      </c>
      <c r="E38" s="466">
        <v>6212</v>
      </c>
      <c r="F38" s="442" t="s">
        <v>61</v>
      </c>
      <c r="G38" s="441" t="s">
        <v>39</v>
      </c>
      <c r="H38" s="473" t="s">
        <v>67</v>
      </c>
      <c r="I38" s="473" t="s">
        <v>62</v>
      </c>
      <c r="J38" s="473" t="s">
        <v>30</v>
      </c>
      <c r="K38" s="473" t="s">
        <v>62</v>
      </c>
      <c r="L38" s="474">
        <v>64806</v>
      </c>
      <c r="M38" s="444" t="s">
        <v>28</v>
      </c>
      <c r="N38" s="475">
        <v>125000</v>
      </c>
      <c r="O38" s="476">
        <v>46076</v>
      </c>
      <c r="P38" s="477">
        <v>46387</v>
      </c>
      <c r="Q38" s="445">
        <f>N38/S38</f>
        <v>250</v>
      </c>
      <c r="R38" s="446" t="s">
        <v>29</v>
      </c>
      <c r="S38" s="471">
        <v>500</v>
      </c>
      <c r="T38" s="447">
        <f t="shared" si="0"/>
        <v>1</v>
      </c>
      <c r="U38" s="448">
        <v>125000</v>
      </c>
      <c r="V38" s="478" t="s">
        <v>127</v>
      </c>
      <c r="W38" s="530" t="s">
        <v>128</v>
      </c>
    </row>
    <row r="39" spans="1:23" s="435" customFormat="1" ht="137.1" customHeight="1" x14ac:dyDescent="0.2">
      <c r="A39" s="528">
        <v>27</v>
      </c>
      <c r="B39" s="473" t="s">
        <v>50</v>
      </c>
      <c r="C39" s="450" t="s">
        <v>30</v>
      </c>
      <c r="D39" s="450" t="s">
        <v>78</v>
      </c>
      <c r="E39" s="467">
        <v>6213</v>
      </c>
      <c r="F39" s="442" t="s">
        <v>123</v>
      </c>
      <c r="G39" s="453" t="s">
        <v>39</v>
      </c>
      <c r="H39" s="450" t="s">
        <v>66</v>
      </c>
      <c r="I39" s="450" t="s">
        <v>31</v>
      </c>
      <c r="J39" s="450" t="s">
        <v>30</v>
      </c>
      <c r="K39" s="450" t="s">
        <v>31</v>
      </c>
      <c r="L39" s="468">
        <v>1557</v>
      </c>
      <c r="M39" s="455" t="s">
        <v>28</v>
      </c>
      <c r="N39" s="469">
        <v>1441188</v>
      </c>
      <c r="O39" s="479">
        <v>46077</v>
      </c>
      <c r="P39" s="470">
        <v>46137</v>
      </c>
      <c r="Q39" s="445">
        <v>590940</v>
      </c>
      <c r="R39" s="446" t="s">
        <v>29</v>
      </c>
      <c r="S39" s="471">
        <v>1125.4000000000001</v>
      </c>
      <c r="T39" s="462">
        <f t="shared" si="0"/>
        <v>0.44184679583787823</v>
      </c>
      <c r="U39" s="451">
        <v>636784.30000000005</v>
      </c>
      <c r="V39" s="472" t="s">
        <v>125</v>
      </c>
      <c r="W39" s="529" t="s">
        <v>126</v>
      </c>
    </row>
    <row r="40" spans="1:23" s="435" customFormat="1" ht="137.1" customHeight="1" x14ac:dyDescent="0.2">
      <c r="A40" s="528">
        <v>28</v>
      </c>
      <c r="B40" s="473"/>
      <c r="C40" s="450"/>
      <c r="D40" s="450"/>
      <c r="E40" s="467"/>
      <c r="F40" s="442" t="s">
        <v>124</v>
      </c>
      <c r="G40" s="453"/>
      <c r="H40" s="450"/>
      <c r="I40" s="450"/>
      <c r="J40" s="450"/>
      <c r="K40" s="450"/>
      <c r="L40" s="468"/>
      <c r="M40" s="455"/>
      <c r="N40" s="469"/>
      <c r="O40" s="469"/>
      <c r="P40" s="470"/>
      <c r="Q40" s="445">
        <v>850248</v>
      </c>
      <c r="R40" s="446" t="s">
        <v>29</v>
      </c>
      <c r="S40" s="471">
        <v>504</v>
      </c>
      <c r="T40" s="462"/>
      <c r="U40" s="451"/>
      <c r="V40" s="472"/>
      <c r="W40" s="529"/>
    </row>
    <row r="41" spans="1:23" s="435" customFormat="1" ht="208.5" customHeight="1" x14ac:dyDescent="0.2">
      <c r="A41" s="528">
        <v>29</v>
      </c>
      <c r="B41" s="450" t="s">
        <v>50</v>
      </c>
      <c r="C41" s="450" t="s">
        <v>30</v>
      </c>
      <c r="D41" s="450" t="s">
        <v>79</v>
      </c>
      <c r="E41" s="467">
        <v>6214</v>
      </c>
      <c r="F41" s="442" t="s">
        <v>129</v>
      </c>
      <c r="G41" s="453" t="s">
        <v>39</v>
      </c>
      <c r="H41" s="450" t="s">
        <v>66</v>
      </c>
      <c r="I41" s="450" t="s">
        <v>31</v>
      </c>
      <c r="J41" s="450" t="s">
        <v>30</v>
      </c>
      <c r="K41" s="450" t="s">
        <v>31</v>
      </c>
      <c r="L41" s="468">
        <v>1557</v>
      </c>
      <c r="M41" s="455" t="s">
        <v>28</v>
      </c>
      <c r="N41" s="469">
        <v>642762.6</v>
      </c>
      <c r="O41" s="470">
        <v>46077</v>
      </c>
      <c r="P41" s="470">
        <v>46102</v>
      </c>
      <c r="Q41" s="463">
        <f>N41/S41</f>
        <v>1258.8378378378377</v>
      </c>
      <c r="R41" s="460" t="s">
        <v>29</v>
      </c>
      <c r="S41" s="471">
        <v>510.6</v>
      </c>
      <c r="T41" s="462">
        <f t="shared" si="0"/>
        <v>0.30007200170016113</v>
      </c>
      <c r="U41" s="451">
        <v>192875.06</v>
      </c>
      <c r="V41" s="472" t="s">
        <v>130</v>
      </c>
      <c r="W41" s="529" t="s">
        <v>131</v>
      </c>
    </row>
    <row r="42" spans="1:23" s="435" customFormat="1" ht="137.1" customHeight="1" x14ac:dyDescent="0.2">
      <c r="A42" s="528">
        <v>30</v>
      </c>
      <c r="B42" s="450"/>
      <c r="C42" s="450"/>
      <c r="D42" s="450"/>
      <c r="E42" s="467"/>
      <c r="F42" s="464" t="s">
        <v>92</v>
      </c>
      <c r="G42" s="453"/>
      <c r="H42" s="450"/>
      <c r="I42" s="450"/>
      <c r="J42" s="450"/>
      <c r="K42" s="450"/>
      <c r="L42" s="468"/>
      <c r="M42" s="455"/>
      <c r="N42" s="469"/>
      <c r="O42" s="470"/>
      <c r="P42" s="470"/>
      <c r="Q42" s="463"/>
      <c r="R42" s="460"/>
      <c r="S42" s="471">
        <v>220.8</v>
      </c>
      <c r="T42" s="462"/>
      <c r="U42" s="451"/>
      <c r="V42" s="472"/>
      <c r="W42" s="529"/>
    </row>
    <row r="43" spans="1:23" s="435" customFormat="1" ht="166.5" customHeight="1" x14ac:dyDescent="0.2">
      <c r="A43" s="528">
        <v>31</v>
      </c>
      <c r="B43" s="450" t="s">
        <v>50</v>
      </c>
      <c r="C43" s="450" t="s">
        <v>30</v>
      </c>
      <c r="D43" s="450" t="s">
        <v>80</v>
      </c>
      <c r="E43" s="467">
        <v>6215</v>
      </c>
      <c r="F43" s="442" t="s">
        <v>132</v>
      </c>
      <c r="G43" s="453" t="s">
        <v>39</v>
      </c>
      <c r="H43" s="450" t="s">
        <v>43</v>
      </c>
      <c r="I43" s="450" t="s">
        <v>31</v>
      </c>
      <c r="J43" s="450" t="s">
        <v>30</v>
      </c>
      <c r="K43" s="450" t="s">
        <v>31</v>
      </c>
      <c r="L43" s="468">
        <v>39548</v>
      </c>
      <c r="M43" s="455" t="s">
        <v>28</v>
      </c>
      <c r="N43" s="469">
        <v>6323388.6900000004</v>
      </c>
      <c r="O43" s="470">
        <v>46062</v>
      </c>
      <c r="P43" s="470">
        <v>46109</v>
      </c>
      <c r="Q43" s="445">
        <v>4763128.3600000003</v>
      </c>
      <c r="R43" s="446" t="s">
        <v>29</v>
      </c>
      <c r="S43" s="471">
        <v>2193.71</v>
      </c>
      <c r="T43" s="462">
        <f t="shared" si="0"/>
        <v>0.98081084590104484</v>
      </c>
      <c r="U43" s="451">
        <v>6202048.21</v>
      </c>
      <c r="V43" s="472" t="s">
        <v>134</v>
      </c>
      <c r="W43" s="529" t="s">
        <v>135</v>
      </c>
    </row>
    <row r="44" spans="1:23" s="435" customFormat="1" ht="56.25" customHeight="1" x14ac:dyDescent="0.2">
      <c r="A44" s="528">
        <v>32</v>
      </c>
      <c r="B44" s="450"/>
      <c r="C44" s="450"/>
      <c r="D44" s="450"/>
      <c r="E44" s="467"/>
      <c r="F44" s="464" t="s">
        <v>133</v>
      </c>
      <c r="G44" s="453"/>
      <c r="H44" s="450"/>
      <c r="I44" s="450"/>
      <c r="J44" s="450"/>
      <c r="K44" s="450"/>
      <c r="L44" s="468"/>
      <c r="M44" s="455"/>
      <c r="N44" s="469"/>
      <c r="O44" s="470"/>
      <c r="P44" s="470"/>
      <c r="Q44" s="445">
        <v>805882.07</v>
      </c>
      <c r="R44" s="446" t="s">
        <v>29</v>
      </c>
      <c r="S44" s="471">
        <v>983.81</v>
      </c>
      <c r="T44" s="462"/>
      <c r="U44" s="451"/>
      <c r="V44" s="472"/>
      <c r="W44" s="529"/>
    </row>
    <row r="45" spans="1:23" s="435" customFormat="1" ht="66.75" customHeight="1" x14ac:dyDescent="0.2">
      <c r="A45" s="528">
        <v>33</v>
      </c>
      <c r="B45" s="450"/>
      <c r="C45" s="450"/>
      <c r="D45" s="450"/>
      <c r="E45" s="467"/>
      <c r="F45" s="464" t="s">
        <v>34</v>
      </c>
      <c r="G45" s="453"/>
      <c r="H45" s="450"/>
      <c r="I45" s="450"/>
      <c r="J45" s="450"/>
      <c r="K45" s="450"/>
      <c r="L45" s="468"/>
      <c r="M45" s="455"/>
      <c r="N45" s="469"/>
      <c r="O45" s="470"/>
      <c r="P45" s="470"/>
      <c r="Q45" s="445">
        <v>530668.17000000004</v>
      </c>
      <c r="R45" s="446" t="s">
        <v>29</v>
      </c>
      <c r="S45" s="471">
        <v>378.83</v>
      </c>
      <c r="T45" s="462"/>
      <c r="U45" s="451"/>
      <c r="V45" s="472"/>
      <c r="W45" s="529"/>
    </row>
    <row r="46" spans="1:23" s="435" customFormat="1" ht="66.75" customHeight="1" x14ac:dyDescent="0.2">
      <c r="A46" s="528">
        <v>34</v>
      </c>
      <c r="B46" s="450"/>
      <c r="C46" s="450"/>
      <c r="D46" s="450"/>
      <c r="E46" s="467"/>
      <c r="F46" s="464" t="s">
        <v>33</v>
      </c>
      <c r="G46" s="453"/>
      <c r="H46" s="450"/>
      <c r="I46" s="450"/>
      <c r="J46" s="450"/>
      <c r="K46" s="450"/>
      <c r="L46" s="468"/>
      <c r="M46" s="455"/>
      <c r="N46" s="469"/>
      <c r="O46" s="470"/>
      <c r="P46" s="470"/>
      <c r="Q46" s="445">
        <v>223710.09</v>
      </c>
      <c r="R46" s="446" t="s">
        <v>32</v>
      </c>
      <c r="S46" s="471">
        <v>395.43</v>
      </c>
      <c r="T46" s="462"/>
      <c r="U46" s="451"/>
      <c r="V46" s="472"/>
      <c r="W46" s="529"/>
    </row>
    <row r="47" spans="1:23" s="435" customFormat="1" ht="137.1" customHeight="1" x14ac:dyDescent="0.2">
      <c r="A47" s="528">
        <v>35</v>
      </c>
      <c r="B47" s="473" t="s">
        <v>50</v>
      </c>
      <c r="C47" s="473" t="s">
        <v>30</v>
      </c>
      <c r="D47" s="473" t="s">
        <v>81</v>
      </c>
      <c r="E47" s="466">
        <v>6216</v>
      </c>
      <c r="F47" s="442" t="s">
        <v>63</v>
      </c>
      <c r="G47" s="441" t="s">
        <v>39</v>
      </c>
      <c r="H47" s="473" t="s">
        <v>43</v>
      </c>
      <c r="I47" s="473" t="s">
        <v>64</v>
      </c>
      <c r="J47" s="473" t="s">
        <v>30</v>
      </c>
      <c r="K47" s="473" t="s">
        <v>64</v>
      </c>
      <c r="L47" s="474">
        <v>6470</v>
      </c>
      <c r="M47" s="444" t="s">
        <v>28</v>
      </c>
      <c r="N47" s="475">
        <v>125072.64</v>
      </c>
      <c r="O47" s="476">
        <v>46069</v>
      </c>
      <c r="P47" s="477">
        <v>46081</v>
      </c>
      <c r="Q47" s="445">
        <v>629.27</v>
      </c>
      <c r="R47" s="446" t="s">
        <v>29</v>
      </c>
      <c r="S47" s="471">
        <v>1</v>
      </c>
      <c r="T47" s="447">
        <f t="shared" si="0"/>
        <v>1</v>
      </c>
      <c r="U47" s="475">
        <v>125072.64</v>
      </c>
      <c r="V47" s="478" t="s">
        <v>136</v>
      </c>
      <c r="W47" s="530" t="s">
        <v>137</v>
      </c>
    </row>
    <row r="48" spans="1:23" s="435" customFormat="1" ht="200.25" customHeight="1" x14ac:dyDescent="0.2">
      <c r="A48" s="528">
        <v>36</v>
      </c>
      <c r="B48" s="450" t="s">
        <v>50</v>
      </c>
      <c r="C48" s="450" t="s">
        <v>30</v>
      </c>
      <c r="D48" s="450" t="s">
        <v>83</v>
      </c>
      <c r="E48" s="467">
        <v>6218</v>
      </c>
      <c r="F48" s="442" t="s">
        <v>84</v>
      </c>
      <c r="G48" s="453" t="s">
        <v>85</v>
      </c>
      <c r="H48" s="450" t="s">
        <v>43</v>
      </c>
      <c r="I48" s="450" t="s">
        <v>31</v>
      </c>
      <c r="J48" s="450" t="s">
        <v>30</v>
      </c>
      <c r="K48" s="450" t="s">
        <v>31</v>
      </c>
      <c r="L48" s="468">
        <v>330</v>
      </c>
      <c r="M48" s="455" t="s">
        <v>28</v>
      </c>
      <c r="N48" s="469">
        <v>5777307.4100000001</v>
      </c>
      <c r="O48" s="470">
        <v>46069</v>
      </c>
      <c r="P48" s="470">
        <v>46130</v>
      </c>
      <c r="Q48" s="459">
        <v>3617653.99</v>
      </c>
      <c r="R48" s="446" t="s">
        <v>29</v>
      </c>
      <c r="S48" s="471">
        <v>1890</v>
      </c>
      <c r="T48" s="462">
        <f t="shared" si="0"/>
        <v>0.97868785036661221</v>
      </c>
      <c r="U48" s="451">
        <v>5654180.5700000003</v>
      </c>
      <c r="V48" s="472" t="s">
        <v>86</v>
      </c>
      <c r="W48" s="529" t="s">
        <v>87</v>
      </c>
    </row>
    <row r="49" spans="1:23" s="436" customFormat="1" ht="38.25" customHeight="1" x14ac:dyDescent="0.25">
      <c r="A49" s="531">
        <v>37</v>
      </c>
      <c r="B49" s="450"/>
      <c r="C49" s="450"/>
      <c r="D49" s="450"/>
      <c r="E49" s="467"/>
      <c r="F49" s="481" t="s">
        <v>48</v>
      </c>
      <c r="G49" s="453"/>
      <c r="H49" s="450"/>
      <c r="I49" s="450"/>
      <c r="J49" s="450"/>
      <c r="K49" s="450"/>
      <c r="L49" s="468"/>
      <c r="M49" s="455"/>
      <c r="N49" s="469"/>
      <c r="O49" s="470"/>
      <c r="P49" s="470"/>
      <c r="Q49" s="459">
        <v>756432.31</v>
      </c>
      <c r="R49" s="446" t="s">
        <v>29</v>
      </c>
      <c r="S49" s="471">
        <v>919</v>
      </c>
      <c r="T49" s="462"/>
      <c r="U49" s="451"/>
      <c r="V49" s="472"/>
      <c r="W49" s="529"/>
    </row>
    <row r="50" spans="1:23" s="436" customFormat="1" ht="36.75" customHeight="1" x14ac:dyDescent="0.25">
      <c r="A50" s="531">
        <v>38</v>
      </c>
      <c r="B50" s="450"/>
      <c r="C50" s="450"/>
      <c r="D50" s="450"/>
      <c r="E50" s="467"/>
      <c r="F50" s="481" t="s">
        <v>34</v>
      </c>
      <c r="G50" s="453"/>
      <c r="H50" s="450"/>
      <c r="I50" s="450"/>
      <c r="J50" s="450"/>
      <c r="K50" s="450"/>
      <c r="L50" s="468"/>
      <c r="M50" s="455"/>
      <c r="N50" s="469"/>
      <c r="O50" s="470"/>
      <c r="P50" s="470"/>
      <c r="Q50" s="459">
        <v>769720.4</v>
      </c>
      <c r="R50" s="446" t="s">
        <v>32</v>
      </c>
      <c r="S50" s="471">
        <v>552.08000000000004</v>
      </c>
      <c r="T50" s="462"/>
      <c r="U50" s="451"/>
      <c r="V50" s="472"/>
      <c r="W50" s="529"/>
    </row>
    <row r="51" spans="1:23" s="436" customFormat="1" ht="36.75" customHeight="1" x14ac:dyDescent="0.25">
      <c r="A51" s="531">
        <v>39</v>
      </c>
      <c r="B51" s="450"/>
      <c r="C51" s="450"/>
      <c r="D51" s="450"/>
      <c r="E51" s="467"/>
      <c r="F51" s="481" t="s">
        <v>89</v>
      </c>
      <c r="G51" s="453"/>
      <c r="H51" s="450"/>
      <c r="I51" s="450"/>
      <c r="J51" s="450"/>
      <c r="K51" s="450"/>
      <c r="L51" s="468"/>
      <c r="M51" s="455"/>
      <c r="N51" s="469"/>
      <c r="O51" s="470"/>
      <c r="P51" s="470"/>
      <c r="Q51" s="459">
        <v>286485.23</v>
      </c>
      <c r="R51" s="446" t="s">
        <v>90</v>
      </c>
      <c r="S51" s="471">
        <v>1</v>
      </c>
      <c r="T51" s="462"/>
      <c r="U51" s="451"/>
      <c r="V51" s="472"/>
      <c r="W51" s="529"/>
    </row>
    <row r="52" spans="1:23" s="436" customFormat="1" ht="45.75" customHeight="1" x14ac:dyDescent="0.25">
      <c r="A52" s="531">
        <v>40</v>
      </c>
      <c r="B52" s="450"/>
      <c r="C52" s="450"/>
      <c r="D52" s="450"/>
      <c r="E52" s="467"/>
      <c r="F52" s="481" t="s">
        <v>33</v>
      </c>
      <c r="G52" s="453"/>
      <c r="H52" s="450"/>
      <c r="I52" s="450"/>
      <c r="J52" s="450"/>
      <c r="K52" s="450"/>
      <c r="L52" s="468"/>
      <c r="M52" s="455"/>
      <c r="N52" s="469"/>
      <c r="O52" s="470"/>
      <c r="P52" s="470"/>
      <c r="Q52" s="459">
        <v>347015.48</v>
      </c>
      <c r="R52" s="446" t="s">
        <v>29</v>
      </c>
      <c r="S52" s="471">
        <v>460.65</v>
      </c>
      <c r="T52" s="462"/>
      <c r="U52" s="451"/>
      <c r="V52" s="472"/>
      <c r="W52" s="529"/>
    </row>
    <row r="53" spans="1:23" s="436" customFormat="1" ht="150" customHeight="1" x14ac:dyDescent="0.25">
      <c r="A53" s="528">
        <v>41</v>
      </c>
      <c r="B53" s="466" t="s">
        <v>148</v>
      </c>
      <c r="C53" s="473" t="s">
        <v>159</v>
      </c>
      <c r="D53" s="473" t="s">
        <v>161</v>
      </c>
      <c r="E53" s="466">
        <v>6401</v>
      </c>
      <c r="F53" s="442" t="s">
        <v>160</v>
      </c>
      <c r="G53" s="482" t="s">
        <v>162</v>
      </c>
      <c r="H53" s="482" t="s">
        <v>67</v>
      </c>
      <c r="I53" s="473" t="s">
        <v>163</v>
      </c>
      <c r="J53" s="473" t="s">
        <v>159</v>
      </c>
      <c r="K53" s="473" t="s">
        <v>163</v>
      </c>
      <c r="L53" s="474">
        <v>64806</v>
      </c>
      <c r="M53" s="444" t="s">
        <v>28</v>
      </c>
      <c r="N53" s="475">
        <v>3074000</v>
      </c>
      <c r="O53" s="476">
        <v>46062</v>
      </c>
      <c r="P53" s="477">
        <v>46089</v>
      </c>
      <c r="Q53" s="445">
        <f>N53/S53</f>
        <v>3074000</v>
      </c>
      <c r="R53" s="446" t="s">
        <v>90</v>
      </c>
      <c r="S53" s="471">
        <v>1</v>
      </c>
      <c r="T53" s="447">
        <f>U53*100%/N53</f>
        <v>1</v>
      </c>
      <c r="U53" s="448">
        <v>3074000</v>
      </c>
      <c r="V53" s="478" t="s">
        <v>164</v>
      </c>
      <c r="W53" s="530" t="s">
        <v>165</v>
      </c>
    </row>
    <row r="54" spans="1:23" ht="66" customHeight="1" x14ac:dyDescent="0.25">
      <c r="A54" s="532" t="s">
        <v>143</v>
      </c>
      <c r="B54" s="483"/>
      <c r="C54" s="483"/>
      <c r="D54" s="483"/>
      <c r="E54" s="483"/>
      <c r="F54" s="483"/>
      <c r="G54" s="483"/>
      <c r="H54" s="483"/>
      <c r="I54" s="483"/>
      <c r="J54" s="483"/>
      <c r="K54" s="483"/>
      <c r="L54" s="483"/>
      <c r="M54" s="483"/>
      <c r="N54" s="483"/>
      <c r="O54" s="483"/>
      <c r="P54" s="483"/>
      <c r="Q54" s="483"/>
      <c r="R54" s="483"/>
      <c r="S54" s="483"/>
      <c r="T54" s="483"/>
      <c r="U54" s="483"/>
      <c r="V54" s="483"/>
      <c r="W54" s="533"/>
    </row>
    <row r="55" spans="1:23" s="437" customFormat="1" ht="115.5" customHeight="1" x14ac:dyDescent="0.3">
      <c r="A55" s="528">
        <v>42</v>
      </c>
      <c r="B55" s="466" t="s">
        <v>148</v>
      </c>
      <c r="C55" s="473" t="s">
        <v>30</v>
      </c>
      <c r="D55" s="473" t="s">
        <v>144</v>
      </c>
      <c r="E55" s="466">
        <v>6219</v>
      </c>
      <c r="F55" s="442" t="s">
        <v>140</v>
      </c>
      <c r="G55" s="441" t="s">
        <v>39</v>
      </c>
      <c r="H55" s="482" t="s">
        <v>43</v>
      </c>
      <c r="I55" s="473" t="s">
        <v>31</v>
      </c>
      <c r="J55" s="473" t="s">
        <v>30</v>
      </c>
      <c r="K55" s="473" t="s">
        <v>31</v>
      </c>
      <c r="L55" s="474">
        <v>6470</v>
      </c>
      <c r="M55" s="444" t="s">
        <v>28</v>
      </c>
      <c r="N55" s="475">
        <v>221060.96</v>
      </c>
      <c r="O55" s="476">
        <v>46104</v>
      </c>
      <c r="P55" s="477">
        <v>46146</v>
      </c>
      <c r="Q55" s="445">
        <f t="shared" ref="Q55:Q64" si="1">N55/S55</f>
        <v>266.33850602409638</v>
      </c>
      <c r="R55" s="446" t="s">
        <v>29</v>
      </c>
      <c r="S55" s="471">
        <v>830</v>
      </c>
      <c r="T55" s="447">
        <f t="shared" ref="T55:T64" si="2">U55*100%/N55</f>
        <v>1</v>
      </c>
      <c r="U55" s="475">
        <v>221060.96</v>
      </c>
      <c r="V55" s="478" t="s">
        <v>153</v>
      </c>
      <c r="W55" s="530" t="s">
        <v>154</v>
      </c>
    </row>
    <row r="56" spans="1:23" s="437" customFormat="1" ht="115.5" customHeight="1" x14ac:dyDescent="0.3">
      <c r="A56" s="528">
        <v>43</v>
      </c>
      <c r="B56" s="466" t="s">
        <v>148</v>
      </c>
      <c r="C56" s="473" t="s">
        <v>30</v>
      </c>
      <c r="D56" s="473" t="s">
        <v>192</v>
      </c>
      <c r="E56" s="466">
        <v>6220</v>
      </c>
      <c r="F56" s="442" t="s">
        <v>191</v>
      </c>
      <c r="G56" s="441" t="s">
        <v>39</v>
      </c>
      <c r="H56" s="482"/>
      <c r="I56" s="473" t="s">
        <v>31</v>
      </c>
      <c r="J56" s="473" t="s">
        <v>30</v>
      </c>
      <c r="K56" s="473" t="s">
        <v>31</v>
      </c>
      <c r="L56" s="474"/>
      <c r="M56" s="444"/>
      <c r="N56" s="475">
        <v>2519385</v>
      </c>
      <c r="O56" s="476">
        <v>46104</v>
      </c>
      <c r="P56" s="477">
        <v>46200</v>
      </c>
      <c r="Q56" s="445" t="s">
        <v>193</v>
      </c>
      <c r="R56" s="446" t="s">
        <v>193</v>
      </c>
      <c r="S56" s="471">
        <v>830</v>
      </c>
      <c r="T56" s="447">
        <f t="shared" si="2"/>
        <v>0.67581988461469766</v>
      </c>
      <c r="U56" s="448">
        <v>1702650.48</v>
      </c>
      <c r="V56" s="478"/>
      <c r="W56" s="530"/>
    </row>
    <row r="57" spans="1:23" s="437" customFormat="1" ht="271.5" customHeight="1" x14ac:dyDescent="0.3">
      <c r="A57" s="528">
        <v>44</v>
      </c>
      <c r="B57" s="467" t="s">
        <v>148</v>
      </c>
      <c r="C57" s="450" t="s">
        <v>30</v>
      </c>
      <c r="D57" s="450" t="s">
        <v>145</v>
      </c>
      <c r="E57" s="467">
        <v>6221</v>
      </c>
      <c r="F57" s="442" t="s">
        <v>252</v>
      </c>
      <c r="G57" s="484" t="s">
        <v>149</v>
      </c>
      <c r="H57" s="484" t="s">
        <v>43</v>
      </c>
      <c r="I57" s="450" t="s">
        <v>31</v>
      </c>
      <c r="J57" s="450" t="s">
        <v>30</v>
      </c>
      <c r="K57" s="450" t="s">
        <v>31</v>
      </c>
      <c r="L57" s="468">
        <v>348</v>
      </c>
      <c r="M57" s="455" t="s">
        <v>28</v>
      </c>
      <c r="N57" s="475">
        <v>9478994.9199999999</v>
      </c>
      <c r="O57" s="470">
        <v>46104</v>
      </c>
      <c r="P57" s="470">
        <v>46196</v>
      </c>
      <c r="Q57" s="445">
        <f t="shared" si="1"/>
        <v>2149.7731884879686</v>
      </c>
      <c r="R57" s="446" t="s">
        <v>29</v>
      </c>
      <c r="S57" s="471">
        <v>4409.3</v>
      </c>
      <c r="T57" s="462">
        <f>U57*100%/13115456.93</f>
        <v>1.0156111907570422</v>
      </c>
      <c r="U57" s="451">
        <v>13320204.83</v>
      </c>
      <c r="V57" s="472" t="s">
        <v>155</v>
      </c>
      <c r="W57" s="529" t="s">
        <v>156</v>
      </c>
    </row>
    <row r="58" spans="1:23" s="437" customFormat="1" ht="34.5" customHeight="1" x14ac:dyDescent="0.3">
      <c r="A58" s="528">
        <v>45</v>
      </c>
      <c r="B58" s="467"/>
      <c r="C58" s="450"/>
      <c r="D58" s="450"/>
      <c r="E58" s="467"/>
      <c r="F58" s="442" t="s">
        <v>34</v>
      </c>
      <c r="G58" s="484"/>
      <c r="H58" s="484"/>
      <c r="I58" s="450"/>
      <c r="J58" s="450"/>
      <c r="K58" s="450"/>
      <c r="L58" s="468"/>
      <c r="M58" s="455"/>
      <c r="N58" s="475">
        <v>1840485.03</v>
      </c>
      <c r="O58" s="470"/>
      <c r="P58" s="470"/>
      <c r="Q58" s="445">
        <f t="shared" si="1"/>
        <v>1925.5158080850351</v>
      </c>
      <c r="R58" s="446" t="s">
        <v>32</v>
      </c>
      <c r="S58" s="471">
        <v>955.84</v>
      </c>
      <c r="T58" s="462"/>
      <c r="U58" s="451"/>
      <c r="V58" s="472"/>
      <c r="W58" s="529"/>
    </row>
    <row r="59" spans="1:23" s="437" customFormat="1" ht="36.75" customHeight="1" x14ac:dyDescent="0.3">
      <c r="A59" s="528">
        <v>46</v>
      </c>
      <c r="B59" s="467"/>
      <c r="C59" s="450"/>
      <c r="D59" s="450"/>
      <c r="E59" s="467"/>
      <c r="F59" s="442" t="s">
        <v>124</v>
      </c>
      <c r="G59" s="484"/>
      <c r="H59" s="484"/>
      <c r="I59" s="450"/>
      <c r="J59" s="450"/>
      <c r="K59" s="450"/>
      <c r="L59" s="468"/>
      <c r="M59" s="455"/>
      <c r="N59" s="475">
        <v>1568883.31</v>
      </c>
      <c r="O59" s="470"/>
      <c r="P59" s="470"/>
      <c r="Q59" s="445">
        <f t="shared" si="1"/>
        <v>1268.5020294307892</v>
      </c>
      <c r="R59" s="446" t="s">
        <v>29</v>
      </c>
      <c r="S59" s="471">
        <v>1236.8</v>
      </c>
      <c r="T59" s="462"/>
      <c r="U59" s="451"/>
      <c r="V59" s="472"/>
      <c r="W59" s="529"/>
    </row>
    <row r="60" spans="1:23" s="437" customFormat="1" ht="57.75" customHeight="1" x14ac:dyDescent="0.3">
      <c r="A60" s="528">
        <v>47</v>
      </c>
      <c r="B60" s="467"/>
      <c r="C60" s="450"/>
      <c r="D60" s="450"/>
      <c r="E60" s="467"/>
      <c r="F60" s="442" t="s">
        <v>33</v>
      </c>
      <c r="G60" s="484"/>
      <c r="H60" s="484"/>
      <c r="I60" s="450"/>
      <c r="J60" s="450"/>
      <c r="K60" s="450"/>
      <c r="L60" s="468"/>
      <c r="M60" s="455"/>
      <c r="N60" s="475">
        <v>431841.57</v>
      </c>
      <c r="O60" s="470"/>
      <c r="P60" s="470"/>
      <c r="Q60" s="445">
        <f t="shared" si="1"/>
        <v>710.18397552913314</v>
      </c>
      <c r="R60" s="446" t="s">
        <v>32</v>
      </c>
      <c r="S60" s="471">
        <v>608.07000000000005</v>
      </c>
      <c r="T60" s="462"/>
      <c r="U60" s="451"/>
      <c r="V60" s="472"/>
      <c r="W60" s="529"/>
    </row>
    <row r="61" spans="1:23" s="437" customFormat="1" ht="81" customHeight="1" x14ac:dyDescent="0.3">
      <c r="A61" s="528">
        <v>48</v>
      </c>
      <c r="B61" s="466" t="s">
        <v>148</v>
      </c>
      <c r="C61" s="473" t="s">
        <v>30</v>
      </c>
      <c r="D61" s="473" t="s">
        <v>146</v>
      </c>
      <c r="E61" s="466">
        <v>6222</v>
      </c>
      <c r="F61" s="442" t="s">
        <v>141</v>
      </c>
      <c r="G61" s="482" t="s">
        <v>150</v>
      </c>
      <c r="H61" s="482" t="s">
        <v>43</v>
      </c>
      <c r="I61" s="473" t="s">
        <v>53</v>
      </c>
      <c r="J61" s="473" t="s">
        <v>30</v>
      </c>
      <c r="K61" s="473" t="s">
        <v>53</v>
      </c>
      <c r="L61" s="474">
        <v>2921</v>
      </c>
      <c r="M61" s="444" t="s">
        <v>28</v>
      </c>
      <c r="N61" s="475">
        <v>1612400</v>
      </c>
      <c r="O61" s="476">
        <v>46104</v>
      </c>
      <c r="P61" s="477">
        <v>46151</v>
      </c>
      <c r="Q61" s="445">
        <f t="shared" si="1"/>
        <v>1612400</v>
      </c>
      <c r="R61" s="446" t="s">
        <v>90</v>
      </c>
      <c r="S61" s="471">
        <v>1</v>
      </c>
      <c r="T61" s="447">
        <f t="shared" si="2"/>
        <v>1</v>
      </c>
      <c r="U61" s="448">
        <v>1612400</v>
      </c>
      <c r="V61" s="478" t="s">
        <v>151</v>
      </c>
      <c r="W61" s="530" t="s">
        <v>152</v>
      </c>
    </row>
    <row r="62" spans="1:23" s="437" customFormat="1" ht="190.5" customHeight="1" x14ac:dyDescent="0.3">
      <c r="A62" s="528">
        <v>49</v>
      </c>
      <c r="B62" s="466" t="s">
        <v>148</v>
      </c>
      <c r="C62" s="473" t="s">
        <v>30</v>
      </c>
      <c r="D62" s="473" t="s">
        <v>147</v>
      </c>
      <c r="E62" s="466">
        <v>6223</v>
      </c>
      <c r="F62" s="442" t="s">
        <v>142</v>
      </c>
      <c r="G62" s="441" t="s">
        <v>39</v>
      </c>
      <c r="H62" s="482" t="s">
        <v>43</v>
      </c>
      <c r="I62" s="473" t="s">
        <v>31</v>
      </c>
      <c r="J62" s="473" t="s">
        <v>30</v>
      </c>
      <c r="K62" s="473" t="s">
        <v>31</v>
      </c>
      <c r="L62" s="474">
        <v>33284</v>
      </c>
      <c r="M62" s="444" t="s">
        <v>28</v>
      </c>
      <c r="N62" s="475">
        <v>93438</v>
      </c>
      <c r="O62" s="476">
        <v>46106</v>
      </c>
      <c r="P62" s="477">
        <v>46113</v>
      </c>
      <c r="Q62" s="445">
        <f t="shared" si="1"/>
        <v>93438</v>
      </c>
      <c r="R62" s="446" t="s">
        <v>90</v>
      </c>
      <c r="S62" s="471">
        <v>1</v>
      </c>
      <c r="T62" s="447">
        <f t="shared" si="2"/>
        <v>1</v>
      </c>
      <c r="U62" s="448">
        <v>93438</v>
      </c>
      <c r="V62" s="478" t="s">
        <v>157</v>
      </c>
      <c r="W62" s="530" t="s">
        <v>158</v>
      </c>
    </row>
    <row r="63" spans="1:23" s="437" customFormat="1" ht="175.5" customHeight="1" x14ac:dyDescent="0.3">
      <c r="A63" s="528">
        <v>50</v>
      </c>
      <c r="B63" s="466" t="s">
        <v>148</v>
      </c>
      <c r="C63" s="473" t="s">
        <v>159</v>
      </c>
      <c r="D63" s="473" t="s">
        <v>166</v>
      </c>
      <c r="E63" s="466">
        <v>6403</v>
      </c>
      <c r="F63" s="442" t="s">
        <v>194</v>
      </c>
      <c r="G63" s="482" t="s">
        <v>88</v>
      </c>
      <c r="H63" s="482" t="s">
        <v>66</v>
      </c>
      <c r="I63" s="473" t="s">
        <v>172</v>
      </c>
      <c r="J63" s="473" t="s">
        <v>159</v>
      </c>
      <c r="K63" s="473" t="s">
        <v>54</v>
      </c>
      <c r="L63" s="474">
        <v>33284</v>
      </c>
      <c r="M63" s="444" t="s">
        <v>28</v>
      </c>
      <c r="N63" s="475">
        <v>2609432.2200000002</v>
      </c>
      <c r="O63" s="476">
        <v>46083</v>
      </c>
      <c r="P63" s="477">
        <v>46095</v>
      </c>
      <c r="Q63" s="445">
        <f t="shared" si="1"/>
        <v>287.77286141548888</v>
      </c>
      <c r="R63" s="446" t="s">
        <v>29</v>
      </c>
      <c r="S63" s="471">
        <v>9067.68</v>
      </c>
      <c r="T63" s="447">
        <f t="shared" si="2"/>
        <v>1</v>
      </c>
      <c r="U63" s="475">
        <v>2609432.2200000002</v>
      </c>
      <c r="V63" s="478" t="s">
        <v>167</v>
      </c>
      <c r="W63" s="530" t="s">
        <v>139</v>
      </c>
    </row>
    <row r="64" spans="1:23" s="437" customFormat="1" ht="160.5" customHeight="1" x14ac:dyDescent="0.3">
      <c r="A64" s="528">
        <v>51</v>
      </c>
      <c r="B64" s="466" t="s">
        <v>148</v>
      </c>
      <c r="C64" s="473" t="s">
        <v>159</v>
      </c>
      <c r="D64" s="473" t="s">
        <v>168</v>
      </c>
      <c r="E64" s="466">
        <v>6404</v>
      </c>
      <c r="F64" s="442" t="s">
        <v>169</v>
      </c>
      <c r="G64" s="482" t="s">
        <v>88</v>
      </c>
      <c r="H64" s="482" t="s">
        <v>66</v>
      </c>
      <c r="I64" s="473" t="s">
        <v>170</v>
      </c>
      <c r="J64" s="473" t="s">
        <v>30</v>
      </c>
      <c r="K64" s="473" t="s">
        <v>171</v>
      </c>
      <c r="L64" s="474">
        <v>246</v>
      </c>
      <c r="M64" s="444" t="s">
        <v>28</v>
      </c>
      <c r="N64" s="475">
        <v>1529729.88</v>
      </c>
      <c r="O64" s="476">
        <v>46104</v>
      </c>
      <c r="P64" s="477">
        <v>46116</v>
      </c>
      <c r="Q64" s="445">
        <f t="shared" si="1"/>
        <v>88.157843082450214</v>
      </c>
      <c r="R64" s="446" t="s">
        <v>29</v>
      </c>
      <c r="S64" s="471">
        <v>17352.169999999998</v>
      </c>
      <c r="T64" s="447">
        <f t="shared" si="2"/>
        <v>1</v>
      </c>
      <c r="U64" s="448">
        <v>1529729.88</v>
      </c>
      <c r="V64" s="478" t="s">
        <v>173</v>
      </c>
      <c r="W64" s="530" t="s">
        <v>174</v>
      </c>
    </row>
    <row r="65" spans="1:23" ht="66" customHeight="1" x14ac:dyDescent="0.25">
      <c r="A65" s="532" t="s">
        <v>177</v>
      </c>
      <c r="B65" s="483"/>
      <c r="C65" s="483"/>
      <c r="D65" s="483"/>
      <c r="E65" s="483"/>
      <c r="F65" s="483"/>
      <c r="G65" s="483"/>
      <c r="H65" s="483"/>
      <c r="I65" s="483"/>
      <c r="J65" s="483"/>
      <c r="K65" s="483"/>
      <c r="L65" s="483"/>
      <c r="M65" s="483"/>
      <c r="N65" s="483"/>
      <c r="O65" s="483"/>
      <c r="P65" s="483"/>
      <c r="Q65" s="483"/>
      <c r="R65" s="483"/>
      <c r="S65" s="483"/>
      <c r="T65" s="483"/>
      <c r="U65" s="483"/>
      <c r="V65" s="483"/>
      <c r="W65" s="533"/>
    </row>
    <row r="66" spans="1:23" s="437" customFormat="1" ht="213.75" customHeight="1" x14ac:dyDescent="0.3">
      <c r="A66" s="528">
        <v>52</v>
      </c>
      <c r="B66" s="466" t="s">
        <v>148</v>
      </c>
      <c r="C66" s="473" t="s">
        <v>30</v>
      </c>
      <c r="D66" s="473" t="s">
        <v>185</v>
      </c>
      <c r="E66" s="466">
        <v>6224</v>
      </c>
      <c r="F66" s="442" t="s">
        <v>178</v>
      </c>
      <c r="G66" s="441" t="s">
        <v>201</v>
      </c>
      <c r="H66" s="482" t="s">
        <v>40</v>
      </c>
      <c r="I66" s="485" t="s">
        <v>31</v>
      </c>
      <c r="J66" s="473" t="s">
        <v>30</v>
      </c>
      <c r="K66" s="485" t="s">
        <v>31</v>
      </c>
      <c r="L66" s="474">
        <v>33284</v>
      </c>
      <c r="M66" s="444" t="s">
        <v>28</v>
      </c>
      <c r="N66" s="486">
        <v>7642486.8200000003</v>
      </c>
      <c r="O66" s="476">
        <v>46113</v>
      </c>
      <c r="P66" s="477">
        <v>46142</v>
      </c>
      <c r="Q66" s="445">
        <f t="shared" ref="Q66" si="3">N66/S66</f>
        <v>9207.8154457831333</v>
      </c>
      <c r="R66" s="446" t="s">
        <v>29</v>
      </c>
      <c r="S66" s="471">
        <v>830</v>
      </c>
      <c r="T66" s="447">
        <f t="shared" ref="T66:T70" si="4">U66*100%/N66</f>
        <v>1</v>
      </c>
      <c r="U66" s="486">
        <v>7642486.8200000003</v>
      </c>
      <c r="V66" s="478" t="s">
        <v>153</v>
      </c>
      <c r="W66" s="530" t="s">
        <v>154</v>
      </c>
    </row>
    <row r="67" spans="1:23" s="437" customFormat="1" ht="84" customHeight="1" x14ac:dyDescent="0.3">
      <c r="A67" s="528">
        <v>53</v>
      </c>
      <c r="B67" s="466" t="s">
        <v>148</v>
      </c>
      <c r="C67" s="473" t="s">
        <v>30</v>
      </c>
      <c r="D67" s="473" t="s">
        <v>180</v>
      </c>
      <c r="E67" s="466">
        <v>6225</v>
      </c>
      <c r="F67" s="442" t="s">
        <v>179</v>
      </c>
      <c r="G67" s="482" t="s">
        <v>150</v>
      </c>
      <c r="H67" s="482" t="s">
        <v>43</v>
      </c>
      <c r="I67" s="485" t="s">
        <v>64</v>
      </c>
      <c r="J67" s="473" t="s">
        <v>30</v>
      </c>
      <c r="K67" s="485" t="s">
        <v>64</v>
      </c>
      <c r="L67" s="474">
        <v>2921</v>
      </c>
      <c r="M67" s="444" t="s">
        <v>28</v>
      </c>
      <c r="N67" s="486">
        <v>210000</v>
      </c>
      <c r="O67" s="476">
        <v>46104</v>
      </c>
      <c r="P67" s="477">
        <v>46151</v>
      </c>
      <c r="Q67" s="445">
        <f>N67/S67</f>
        <v>210000</v>
      </c>
      <c r="R67" s="446" t="s">
        <v>90</v>
      </c>
      <c r="S67" s="471">
        <v>1</v>
      </c>
      <c r="T67" s="447">
        <f t="shared" si="4"/>
        <v>0.57609861904761905</v>
      </c>
      <c r="U67" s="448">
        <v>120980.71</v>
      </c>
      <c r="V67" s="478" t="s">
        <v>151</v>
      </c>
      <c r="W67" s="530" t="s">
        <v>152</v>
      </c>
    </row>
    <row r="68" spans="1:23" s="437" customFormat="1" ht="106.5" customHeight="1" x14ac:dyDescent="0.3">
      <c r="A68" s="528">
        <v>54</v>
      </c>
      <c r="B68" s="466" t="s">
        <v>148</v>
      </c>
      <c r="C68" s="473" t="s">
        <v>30</v>
      </c>
      <c r="D68" s="473" t="s">
        <v>186</v>
      </c>
      <c r="E68" s="466">
        <v>6226</v>
      </c>
      <c r="F68" s="442" t="s">
        <v>181</v>
      </c>
      <c r="G68" s="482" t="s">
        <v>150</v>
      </c>
      <c r="H68" s="482" t="s">
        <v>43</v>
      </c>
      <c r="I68" s="485" t="s">
        <v>31</v>
      </c>
      <c r="J68" s="473" t="s">
        <v>30</v>
      </c>
      <c r="K68" s="485" t="s">
        <v>31</v>
      </c>
      <c r="L68" s="474">
        <v>2921</v>
      </c>
      <c r="M68" s="444" t="s">
        <v>28</v>
      </c>
      <c r="N68" s="486">
        <v>285000</v>
      </c>
      <c r="O68" s="476">
        <v>46104</v>
      </c>
      <c r="P68" s="477">
        <v>46151</v>
      </c>
      <c r="Q68" s="445">
        <f>N68/S68</f>
        <v>285000</v>
      </c>
      <c r="R68" s="446" t="s">
        <v>90</v>
      </c>
      <c r="S68" s="471">
        <v>1</v>
      </c>
      <c r="T68" s="447">
        <f t="shared" si="4"/>
        <v>0.42449371929824564</v>
      </c>
      <c r="U68" s="448">
        <v>120980.71</v>
      </c>
      <c r="V68" s="478" t="s">
        <v>151</v>
      </c>
      <c r="W68" s="530" t="s">
        <v>152</v>
      </c>
    </row>
    <row r="69" spans="1:23" s="437" customFormat="1" ht="106.5" customHeight="1" x14ac:dyDescent="0.3">
      <c r="A69" s="528">
        <v>55</v>
      </c>
      <c r="B69" s="466" t="s">
        <v>148</v>
      </c>
      <c r="C69" s="473" t="s">
        <v>30</v>
      </c>
      <c r="D69" s="473" t="s">
        <v>187</v>
      </c>
      <c r="E69" s="466">
        <v>6227</v>
      </c>
      <c r="F69" s="442" t="s">
        <v>182</v>
      </c>
      <c r="G69" s="482" t="s">
        <v>150</v>
      </c>
      <c r="H69" s="482" t="s">
        <v>43</v>
      </c>
      <c r="I69" s="485" t="s">
        <v>31</v>
      </c>
      <c r="J69" s="473" t="s">
        <v>30</v>
      </c>
      <c r="K69" s="485" t="s">
        <v>31</v>
      </c>
      <c r="L69" s="474">
        <v>2921</v>
      </c>
      <c r="M69" s="444" t="s">
        <v>28</v>
      </c>
      <c r="N69" s="486">
        <v>240143.2</v>
      </c>
      <c r="O69" s="476">
        <v>46104</v>
      </c>
      <c r="P69" s="477">
        <v>46151</v>
      </c>
      <c r="Q69" s="445">
        <f>N69/S69</f>
        <v>240143.2</v>
      </c>
      <c r="R69" s="446" t="s">
        <v>90</v>
      </c>
      <c r="S69" s="471">
        <v>1</v>
      </c>
      <c r="T69" s="447">
        <f t="shared" si="4"/>
        <v>1</v>
      </c>
      <c r="U69" s="448">
        <v>240143.2</v>
      </c>
      <c r="V69" s="478" t="s">
        <v>151</v>
      </c>
      <c r="W69" s="530" t="s">
        <v>152</v>
      </c>
    </row>
    <row r="70" spans="1:23" s="437" customFormat="1" ht="129.75" customHeight="1" x14ac:dyDescent="0.3">
      <c r="A70" s="528">
        <v>56</v>
      </c>
      <c r="B70" s="466" t="s">
        <v>148</v>
      </c>
      <c r="C70" s="473" t="s">
        <v>30</v>
      </c>
      <c r="D70" s="473" t="s">
        <v>188</v>
      </c>
      <c r="E70" s="466">
        <v>6404</v>
      </c>
      <c r="F70" s="442" t="s">
        <v>169</v>
      </c>
      <c r="G70" s="482" t="s">
        <v>199</v>
      </c>
      <c r="H70" s="482" t="s">
        <v>66</v>
      </c>
      <c r="I70" s="485" t="s">
        <v>171</v>
      </c>
      <c r="J70" s="473" t="s">
        <v>30</v>
      </c>
      <c r="K70" s="485" t="s">
        <v>171</v>
      </c>
      <c r="L70" s="474">
        <v>246</v>
      </c>
      <c r="M70" s="444" t="s">
        <v>28</v>
      </c>
      <c r="N70" s="486">
        <v>2374613.04</v>
      </c>
      <c r="O70" s="476">
        <v>46104</v>
      </c>
      <c r="P70" s="477">
        <v>46116</v>
      </c>
      <c r="Q70" s="445">
        <f>N70/S70</f>
        <v>136.84818901612883</v>
      </c>
      <c r="R70" s="446" t="s">
        <v>29</v>
      </c>
      <c r="S70" s="471">
        <v>17352.169999999998</v>
      </c>
      <c r="T70" s="447">
        <f t="shared" si="4"/>
        <v>1</v>
      </c>
      <c r="U70" s="486">
        <v>2374613.04</v>
      </c>
      <c r="V70" s="478" t="s">
        <v>173</v>
      </c>
      <c r="W70" s="530" t="s">
        <v>174</v>
      </c>
    </row>
    <row r="71" spans="1:23" s="437" customFormat="1" ht="134.25" customHeight="1" x14ac:dyDescent="0.3">
      <c r="A71" s="528">
        <v>57</v>
      </c>
      <c r="B71" s="466" t="s">
        <v>148</v>
      </c>
      <c r="C71" s="487" t="s">
        <v>159</v>
      </c>
      <c r="D71" s="473" t="s">
        <v>195</v>
      </c>
      <c r="E71" s="466">
        <v>6405</v>
      </c>
      <c r="F71" s="488" t="s">
        <v>200</v>
      </c>
      <c r="G71" s="489" t="s">
        <v>196</v>
      </c>
      <c r="H71" s="482" t="s">
        <v>66</v>
      </c>
      <c r="I71" s="490" t="s">
        <v>31</v>
      </c>
      <c r="J71" s="473" t="s">
        <v>159</v>
      </c>
      <c r="K71" s="490" t="s">
        <v>31</v>
      </c>
      <c r="L71" s="474">
        <v>252</v>
      </c>
      <c r="M71" s="491" t="s">
        <v>28</v>
      </c>
      <c r="N71" s="486">
        <v>1260837.18</v>
      </c>
      <c r="O71" s="476">
        <v>46113</v>
      </c>
      <c r="P71" s="476">
        <v>46158</v>
      </c>
      <c r="Q71" s="445">
        <f t="shared" ref="Q71:Q72" si="5">N71/S71</f>
        <v>1038.0336395969175</v>
      </c>
      <c r="R71" s="446" t="s">
        <v>29</v>
      </c>
      <c r="S71" s="471">
        <v>1214.6400000000001</v>
      </c>
      <c r="T71" s="447">
        <f>U71*100%/1260837.18</f>
        <v>1</v>
      </c>
      <c r="U71" s="486">
        <v>1260837.18</v>
      </c>
      <c r="V71" s="478" t="s">
        <v>198</v>
      </c>
      <c r="W71" s="534" t="s">
        <v>197</v>
      </c>
    </row>
    <row r="72" spans="1:23" s="437" customFormat="1" ht="175.5" customHeight="1" x14ac:dyDescent="0.3">
      <c r="A72" s="528">
        <v>58</v>
      </c>
      <c r="B72" s="466" t="s">
        <v>148</v>
      </c>
      <c r="C72" s="473" t="s">
        <v>30</v>
      </c>
      <c r="D72" s="473" t="s">
        <v>189</v>
      </c>
      <c r="E72" s="466">
        <v>6405</v>
      </c>
      <c r="F72" s="488" t="s">
        <v>183</v>
      </c>
      <c r="G72" s="489" t="s">
        <v>196</v>
      </c>
      <c r="H72" s="482" t="s">
        <v>66</v>
      </c>
      <c r="I72" s="490" t="s">
        <v>31</v>
      </c>
      <c r="J72" s="473" t="s">
        <v>30</v>
      </c>
      <c r="K72" s="490" t="s">
        <v>31</v>
      </c>
      <c r="L72" s="474">
        <v>252</v>
      </c>
      <c r="M72" s="444" t="s">
        <v>28</v>
      </c>
      <c r="N72" s="486">
        <v>2296655.48</v>
      </c>
      <c r="O72" s="476">
        <v>46113</v>
      </c>
      <c r="P72" s="476">
        <v>46158</v>
      </c>
      <c r="Q72" s="445">
        <f t="shared" si="5"/>
        <v>1890.8116643614567</v>
      </c>
      <c r="R72" s="446" t="s">
        <v>29</v>
      </c>
      <c r="S72" s="471">
        <v>1214.6400000000001</v>
      </c>
      <c r="T72" s="447">
        <f>U72*100%/N72</f>
        <v>1</v>
      </c>
      <c r="U72" s="486">
        <v>2296655.48</v>
      </c>
      <c r="V72" s="478" t="s">
        <v>198</v>
      </c>
      <c r="W72" s="534" t="s">
        <v>197</v>
      </c>
    </row>
    <row r="73" spans="1:23" s="437" customFormat="1" ht="102" customHeight="1" x14ac:dyDescent="0.3">
      <c r="A73" s="528">
        <v>59</v>
      </c>
      <c r="B73" s="466" t="s">
        <v>148</v>
      </c>
      <c r="C73" s="473" t="s">
        <v>30</v>
      </c>
      <c r="D73" s="473" t="s">
        <v>190</v>
      </c>
      <c r="E73" s="466">
        <v>6228</v>
      </c>
      <c r="F73" s="442" t="s">
        <v>184</v>
      </c>
      <c r="G73" s="441" t="s">
        <v>39</v>
      </c>
      <c r="H73" s="482" t="s">
        <v>40</v>
      </c>
      <c r="I73" s="485" t="s">
        <v>31</v>
      </c>
      <c r="J73" s="473" t="s">
        <v>30</v>
      </c>
      <c r="K73" s="485" t="s">
        <v>31</v>
      </c>
      <c r="L73" s="474">
        <v>33284</v>
      </c>
      <c r="M73" s="444" t="s">
        <v>28</v>
      </c>
      <c r="N73" s="492">
        <v>533912.88</v>
      </c>
      <c r="O73" s="476">
        <v>46113</v>
      </c>
      <c r="P73" s="477">
        <v>46142</v>
      </c>
      <c r="Q73" s="445">
        <f>N73/S73</f>
        <v>533912.88</v>
      </c>
      <c r="R73" s="446" t="s">
        <v>90</v>
      </c>
      <c r="S73" s="471">
        <v>1</v>
      </c>
      <c r="T73" s="447">
        <f>U73*100%/N73</f>
        <v>0.90239310203567291</v>
      </c>
      <c r="U73" s="448">
        <v>481799.3</v>
      </c>
      <c r="V73" s="478" t="s">
        <v>157</v>
      </c>
      <c r="W73" s="530" t="s">
        <v>158</v>
      </c>
    </row>
    <row r="74" spans="1:23" s="437" customFormat="1" ht="134.25" customHeight="1" x14ac:dyDescent="0.3">
      <c r="A74" s="528">
        <v>60</v>
      </c>
      <c r="B74" s="466" t="s">
        <v>202</v>
      </c>
      <c r="C74" s="473" t="s">
        <v>30</v>
      </c>
      <c r="D74" s="473" t="s">
        <v>203</v>
      </c>
      <c r="E74" s="466">
        <v>6229</v>
      </c>
      <c r="F74" s="488" t="s">
        <v>205</v>
      </c>
      <c r="G74" s="489" t="s">
        <v>196</v>
      </c>
      <c r="H74" s="482" t="s">
        <v>40</v>
      </c>
      <c r="I74" s="490" t="s">
        <v>31</v>
      </c>
      <c r="J74" s="473" t="s">
        <v>30</v>
      </c>
      <c r="K74" s="490" t="s">
        <v>31</v>
      </c>
      <c r="L74" s="474">
        <v>33284</v>
      </c>
      <c r="M74" s="491" t="s">
        <v>28</v>
      </c>
      <c r="N74" s="486">
        <v>10459928.02</v>
      </c>
      <c r="O74" s="476">
        <v>46125</v>
      </c>
      <c r="P74" s="476">
        <v>46172</v>
      </c>
      <c r="Q74" s="445">
        <f t="shared" ref="Q74:Q75" si="6">N74/S74</f>
        <v>6014.1488828325337</v>
      </c>
      <c r="R74" s="446" t="s">
        <v>29</v>
      </c>
      <c r="S74" s="471">
        <v>1739.22</v>
      </c>
      <c r="T74" s="447">
        <f>U74*100%/N74</f>
        <v>0.99748338899181066</v>
      </c>
      <c r="U74" s="493">
        <v>10433604.449999999</v>
      </c>
      <c r="V74" s="478" t="s">
        <v>248</v>
      </c>
      <c r="W74" s="530" t="s">
        <v>249</v>
      </c>
    </row>
    <row r="75" spans="1:23" s="437" customFormat="1" ht="134.25" customHeight="1" x14ac:dyDescent="0.3">
      <c r="A75" s="528">
        <v>61</v>
      </c>
      <c r="B75" s="466" t="s">
        <v>202</v>
      </c>
      <c r="C75" s="473" t="s">
        <v>30</v>
      </c>
      <c r="D75" s="473" t="s">
        <v>204</v>
      </c>
      <c r="E75" s="466">
        <v>6230</v>
      </c>
      <c r="F75" s="488" t="s">
        <v>206</v>
      </c>
      <c r="G75" s="489" t="s">
        <v>196</v>
      </c>
      <c r="H75" s="482" t="s">
        <v>209</v>
      </c>
      <c r="I75" s="490" t="s">
        <v>53</v>
      </c>
      <c r="J75" s="473" t="s">
        <v>30</v>
      </c>
      <c r="K75" s="490" t="s">
        <v>53</v>
      </c>
      <c r="L75" s="474">
        <v>365</v>
      </c>
      <c r="M75" s="491" t="s">
        <v>28</v>
      </c>
      <c r="N75" s="486">
        <v>234560.07</v>
      </c>
      <c r="O75" s="476">
        <v>46113</v>
      </c>
      <c r="P75" s="476">
        <v>46158</v>
      </c>
      <c r="Q75" s="445">
        <f t="shared" si="6"/>
        <v>234560.07</v>
      </c>
      <c r="R75" s="446" t="s">
        <v>210</v>
      </c>
      <c r="S75" s="471">
        <v>1</v>
      </c>
      <c r="T75" s="447">
        <f>U75*100%/N75</f>
        <v>0.95862654713566553</v>
      </c>
      <c r="U75" s="493">
        <v>224855.51</v>
      </c>
      <c r="V75" s="478" t="s">
        <v>250</v>
      </c>
      <c r="W75" s="530" t="s">
        <v>251</v>
      </c>
    </row>
    <row r="76" spans="1:23" ht="66" customHeight="1" x14ac:dyDescent="0.25">
      <c r="A76" s="526" t="s">
        <v>211</v>
      </c>
      <c r="B76" s="465"/>
      <c r="C76" s="465"/>
      <c r="D76" s="465"/>
      <c r="E76" s="465"/>
      <c r="F76" s="465"/>
      <c r="G76" s="465"/>
      <c r="H76" s="465"/>
      <c r="I76" s="465"/>
      <c r="J76" s="465"/>
      <c r="K76" s="465"/>
      <c r="L76" s="465"/>
      <c r="M76" s="465"/>
      <c r="N76" s="465"/>
      <c r="O76" s="465"/>
      <c r="P76" s="465"/>
      <c r="Q76" s="465"/>
      <c r="R76" s="465"/>
      <c r="S76" s="465"/>
      <c r="T76" s="465"/>
      <c r="U76" s="465"/>
      <c r="V76" s="465"/>
      <c r="W76" s="527"/>
    </row>
    <row r="77" spans="1:23" s="431" customFormat="1" ht="166.5" customHeight="1" x14ac:dyDescent="0.2">
      <c r="A77" s="528">
        <v>52</v>
      </c>
      <c r="B77" s="494" t="s">
        <v>212</v>
      </c>
      <c r="C77" s="473" t="s">
        <v>30</v>
      </c>
      <c r="D77" s="495" t="s">
        <v>226</v>
      </c>
      <c r="E77" s="466">
        <v>6231</v>
      </c>
      <c r="F77" s="496" t="s">
        <v>213</v>
      </c>
      <c r="G77" s="441" t="s">
        <v>39</v>
      </c>
      <c r="H77" s="482" t="s">
        <v>40</v>
      </c>
      <c r="I77" s="495" t="s">
        <v>31</v>
      </c>
      <c r="J77" s="473" t="s">
        <v>30</v>
      </c>
      <c r="K77" s="495" t="s">
        <v>31</v>
      </c>
      <c r="L77" s="474">
        <v>64806</v>
      </c>
      <c r="M77" s="444" t="s">
        <v>28</v>
      </c>
      <c r="N77" s="486">
        <v>3560000</v>
      </c>
      <c r="O77" s="476">
        <v>46160</v>
      </c>
      <c r="P77" s="477">
        <v>46221</v>
      </c>
      <c r="Q77" s="445">
        <f>N77/S77</f>
        <v>3560000</v>
      </c>
      <c r="R77" s="446" t="s">
        <v>90</v>
      </c>
      <c r="S77" s="471">
        <v>1</v>
      </c>
      <c r="T77" s="447">
        <f t="shared" ref="T77:T85" si="7">U77*100%/N77</f>
        <v>2.2808988764044944E-2</v>
      </c>
      <c r="U77" s="448">
        <v>81200</v>
      </c>
      <c r="V77" s="478" t="s">
        <v>224</v>
      </c>
      <c r="W77" s="530" t="s">
        <v>225</v>
      </c>
    </row>
    <row r="78" spans="1:23" s="431" customFormat="1" ht="96.75" customHeight="1" x14ac:dyDescent="0.2">
      <c r="A78" s="528">
        <v>53</v>
      </c>
      <c r="B78" s="494" t="s">
        <v>214</v>
      </c>
      <c r="C78" s="473" t="s">
        <v>30</v>
      </c>
      <c r="D78" s="495" t="s">
        <v>227</v>
      </c>
      <c r="E78" s="466">
        <v>6232</v>
      </c>
      <c r="F78" s="496" t="s">
        <v>215</v>
      </c>
      <c r="G78" s="482" t="s">
        <v>39</v>
      </c>
      <c r="H78" s="482" t="s">
        <v>66</v>
      </c>
      <c r="I78" s="495" t="s">
        <v>31</v>
      </c>
      <c r="J78" s="473" t="s">
        <v>30</v>
      </c>
      <c r="K78" s="495" t="s">
        <v>31</v>
      </c>
      <c r="L78" s="474">
        <v>332</v>
      </c>
      <c r="M78" s="444" t="s">
        <v>28</v>
      </c>
      <c r="N78" s="486">
        <v>150460.32999999999</v>
      </c>
      <c r="O78" s="476">
        <v>46104</v>
      </c>
      <c r="P78" s="477">
        <v>46151</v>
      </c>
      <c r="Q78" s="445">
        <f t="shared" ref="Q78:Q80" si="8">N78/S78</f>
        <v>150460.32999999999</v>
      </c>
      <c r="R78" s="446" t="s">
        <v>90</v>
      </c>
      <c r="S78" s="471">
        <v>1</v>
      </c>
      <c r="T78" s="447">
        <f t="shared" si="7"/>
        <v>1</v>
      </c>
      <c r="U78" s="448">
        <v>150460.32999999999</v>
      </c>
      <c r="V78" s="478" t="s">
        <v>228</v>
      </c>
      <c r="W78" s="530" t="s">
        <v>229</v>
      </c>
    </row>
    <row r="79" spans="1:23" s="431" customFormat="1" ht="106.5" customHeight="1" x14ac:dyDescent="0.2">
      <c r="A79" s="535">
        <v>54</v>
      </c>
      <c r="B79" s="497" t="s">
        <v>219</v>
      </c>
      <c r="C79" s="450" t="s">
        <v>30</v>
      </c>
      <c r="D79" s="498" t="s">
        <v>220</v>
      </c>
      <c r="E79" s="466">
        <v>6233</v>
      </c>
      <c r="F79" s="496" t="s">
        <v>240</v>
      </c>
      <c r="G79" s="484" t="s">
        <v>150</v>
      </c>
      <c r="H79" s="484" t="s">
        <v>239</v>
      </c>
      <c r="I79" s="498" t="s">
        <v>59</v>
      </c>
      <c r="J79" s="450" t="s">
        <v>30</v>
      </c>
      <c r="K79" s="498" t="s">
        <v>59</v>
      </c>
      <c r="L79" s="468">
        <v>430</v>
      </c>
      <c r="M79" s="455" t="s">
        <v>28</v>
      </c>
      <c r="N79" s="486">
        <v>364112.79</v>
      </c>
      <c r="O79" s="470">
        <v>46153</v>
      </c>
      <c r="P79" s="470">
        <v>46186</v>
      </c>
      <c r="Q79" s="445">
        <f t="shared" si="8"/>
        <v>3471.0466158245945</v>
      </c>
      <c r="R79" s="446" t="s">
        <v>32</v>
      </c>
      <c r="S79" s="471">
        <v>104.9</v>
      </c>
      <c r="T79" s="447">
        <f t="shared" si="7"/>
        <v>9.679067137410911</v>
      </c>
      <c r="U79" s="451">
        <v>3524272.14</v>
      </c>
      <c r="V79" s="472" t="s">
        <v>242</v>
      </c>
      <c r="W79" s="529" t="s">
        <v>243</v>
      </c>
    </row>
    <row r="80" spans="1:23" s="431" customFormat="1" ht="106.5" customHeight="1" x14ac:dyDescent="0.2">
      <c r="A80" s="535"/>
      <c r="B80" s="497"/>
      <c r="C80" s="450"/>
      <c r="D80" s="498"/>
      <c r="E80" s="466"/>
      <c r="F80" s="499" t="s">
        <v>241</v>
      </c>
      <c r="G80" s="484"/>
      <c r="H80" s="484"/>
      <c r="I80" s="498"/>
      <c r="J80" s="450"/>
      <c r="K80" s="498"/>
      <c r="L80" s="468"/>
      <c r="M80" s="455"/>
      <c r="N80" s="486">
        <v>1884490.29</v>
      </c>
      <c r="O80" s="470"/>
      <c r="P80" s="470"/>
      <c r="Q80" s="445">
        <f t="shared" si="8"/>
        <v>1884490.29</v>
      </c>
      <c r="R80" s="446" t="s">
        <v>90</v>
      </c>
      <c r="S80" s="471">
        <v>1</v>
      </c>
      <c r="T80" s="447">
        <f t="shared" si="7"/>
        <v>0</v>
      </c>
      <c r="U80" s="451"/>
      <c r="V80" s="472"/>
      <c r="W80" s="529"/>
    </row>
    <row r="81" spans="1:23" s="431" customFormat="1" ht="106.5" customHeight="1" x14ac:dyDescent="0.2">
      <c r="A81" s="535"/>
      <c r="B81" s="497"/>
      <c r="C81" s="450"/>
      <c r="D81" s="498"/>
      <c r="E81" s="466"/>
      <c r="F81" s="499" t="s">
        <v>33</v>
      </c>
      <c r="G81" s="484"/>
      <c r="H81" s="484"/>
      <c r="I81" s="498"/>
      <c r="J81" s="450"/>
      <c r="K81" s="498"/>
      <c r="L81" s="468"/>
      <c r="M81" s="455"/>
      <c r="N81" s="486">
        <v>42546.44</v>
      </c>
      <c r="O81" s="470"/>
      <c r="P81" s="470"/>
      <c r="Q81" s="445">
        <f>N81/S81</f>
        <v>568.19497863247875</v>
      </c>
      <c r="R81" s="446" t="s">
        <v>32</v>
      </c>
      <c r="S81" s="471">
        <v>74.88</v>
      </c>
      <c r="T81" s="447">
        <f t="shared" si="7"/>
        <v>0</v>
      </c>
      <c r="U81" s="451"/>
      <c r="V81" s="472"/>
      <c r="W81" s="529"/>
    </row>
    <row r="82" spans="1:23" s="431" customFormat="1" ht="106.5" customHeight="1" x14ac:dyDescent="0.2">
      <c r="A82" s="535"/>
      <c r="B82" s="497"/>
      <c r="C82" s="450"/>
      <c r="D82" s="498"/>
      <c r="E82" s="466"/>
      <c r="F82" s="499" t="s">
        <v>244</v>
      </c>
      <c r="G82" s="484"/>
      <c r="H82" s="484"/>
      <c r="I82" s="498"/>
      <c r="J82" s="450"/>
      <c r="K82" s="498"/>
      <c r="L82" s="468"/>
      <c r="M82" s="455"/>
      <c r="N82" s="486">
        <v>1106011.9099999999</v>
      </c>
      <c r="O82" s="470"/>
      <c r="P82" s="470"/>
      <c r="Q82" s="445">
        <f t="shared" ref="Q82:Q83" si="9">N82/S82</f>
        <v>3169.0885673352432</v>
      </c>
      <c r="R82" s="446" t="s">
        <v>29</v>
      </c>
      <c r="S82" s="471">
        <v>349</v>
      </c>
      <c r="T82" s="447">
        <f t="shared" si="7"/>
        <v>0</v>
      </c>
      <c r="U82" s="451"/>
      <c r="V82" s="472"/>
      <c r="W82" s="529"/>
    </row>
    <row r="83" spans="1:23" s="431" customFormat="1" ht="106.5" customHeight="1" x14ac:dyDescent="0.2">
      <c r="A83" s="535"/>
      <c r="B83" s="497"/>
      <c r="C83" s="450"/>
      <c r="D83" s="498"/>
      <c r="E83" s="466"/>
      <c r="F83" s="499" t="s">
        <v>245</v>
      </c>
      <c r="G83" s="484"/>
      <c r="H83" s="484"/>
      <c r="I83" s="498"/>
      <c r="J83" s="450"/>
      <c r="K83" s="498"/>
      <c r="L83" s="468"/>
      <c r="M83" s="455"/>
      <c r="N83" s="486">
        <v>127110.71</v>
      </c>
      <c r="O83" s="470"/>
      <c r="P83" s="470"/>
      <c r="Q83" s="445">
        <f t="shared" si="9"/>
        <v>1626.9129655702036</v>
      </c>
      <c r="R83" s="446" t="s">
        <v>29</v>
      </c>
      <c r="S83" s="471">
        <v>78.13</v>
      </c>
      <c r="T83" s="447">
        <f t="shared" si="7"/>
        <v>0</v>
      </c>
      <c r="U83" s="451"/>
      <c r="V83" s="472"/>
      <c r="W83" s="529"/>
    </row>
    <row r="84" spans="1:23" s="431" customFormat="1" ht="106.5" customHeight="1" x14ac:dyDescent="0.2">
      <c r="A84" s="528">
        <v>55</v>
      </c>
      <c r="B84" s="494" t="s">
        <v>214</v>
      </c>
      <c r="C84" s="473" t="s">
        <v>30</v>
      </c>
      <c r="D84" s="495" t="s">
        <v>221</v>
      </c>
      <c r="E84" s="466">
        <v>6234</v>
      </c>
      <c r="F84" s="496" t="s">
        <v>238</v>
      </c>
      <c r="G84" s="482" t="s">
        <v>199</v>
      </c>
      <c r="H84" s="482" t="s">
        <v>43</v>
      </c>
      <c r="I84" s="495" t="s">
        <v>64</v>
      </c>
      <c r="J84" s="473" t="s">
        <v>30</v>
      </c>
      <c r="K84" s="495" t="s">
        <v>64</v>
      </c>
      <c r="L84" s="474">
        <v>2921</v>
      </c>
      <c r="M84" s="444" t="s">
        <v>28</v>
      </c>
      <c r="N84" s="486">
        <v>1924099.83</v>
      </c>
      <c r="O84" s="476">
        <v>46104</v>
      </c>
      <c r="P84" s="477">
        <v>46151</v>
      </c>
      <c r="Q84" s="445">
        <f>N84/S84</f>
        <v>1924099.83</v>
      </c>
      <c r="R84" s="446" t="s">
        <v>29</v>
      </c>
      <c r="S84" s="471">
        <v>1</v>
      </c>
      <c r="T84" s="447">
        <f t="shared" si="7"/>
        <v>0.96215142329699177</v>
      </c>
      <c r="U84" s="448">
        <v>1851275.39</v>
      </c>
      <c r="V84" s="478" t="s">
        <v>233</v>
      </c>
      <c r="W84" s="530" t="s">
        <v>234</v>
      </c>
    </row>
    <row r="85" spans="1:23" s="431" customFormat="1" ht="129.75" customHeight="1" x14ac:dyDescent="0.2">
      <c r="A85" s="528">
        <v>56</v>
      </c>
      <c r="B85" s="494" t="s">
        <v>212</v>
      </c>
      <c r="C85" s="473" t="s">
        <v>30</v>
      </c>
      <c r="D85" s="495" t="s">
        <v>222</v>
      </c>
      <c r="E85" s="466">
        <v>6235</v>
      </c>
      <c r="F85" s="496" t="s">
        <v>237</v>
      </c>
      <c r="G85" s="482" t="s">
        <v>199</v>
      </c>
      <c r="H85" s="482" t="s">
        <v>66</v>
      </c>
      <c r="I85" s="495" t="s">
        <v>223</v>
      </c>
      <c r="J85" s="473" t="s">
        <v>30</v>
      </c>
      <c r="K85" s="495" t="s">
        <v>223</v>
      </c>
      <c r="L85" s="474">
        <v>246</v>
      </c>
      <c r="M85" s="444" t="s">
        <v>28</v>
      </c>
      <c r="N85" s="486">
        <v>1882520.07</v>
      </c>
      <c r="O85" s="476">
        <v>46104</v>
      </c>
      <c r="P85" s="477">
        <v>46116</v>
      </c>
      <c r="Q85" s="445">
        <f>N85/S85</f>
        <v>220.95850601951454</v>
      </c>
      <c r="R85" s="446" t="s">
        <v>29</v>
      </c>
      <c r="S85" s="471">
        <v>8519.7900000000009</v>
      </c>
      <c r="T85" s="447">
        <f t="shared" si="7"/>
        <v>0.9205122790536836</v>
      </c>
      <c r="U85" s="448">
        <v>1732882.84</v>
      </c>
      <c r="V85" s="478" t="s">
        <v>235</v>
      </c>
      <c r="W85" s="530" t="s">
        <v>236</v>
      </c>
    </row>
    <row r="86" spans="1:23" s="220" customFormat="1" ht="66" customHeight="1" x14ac:dyDescent="0.25">
      <c r="A86" s="536" t="s">
        <v>230</v>
      </c>
      <c r="B86" s="500"/>
      <c r="C86" s="500"/>
      <c r="D86" s="500"/>
      <c r="E86" s="500"/>
      <c r="F86" s="500"/>
      <c r="G86" s="500"/>
      <c r="H86" s="500"/>
      <c r="I86" s="500"/>
      <c r="J86" s="500"/>
      <c r="K86" s="500"/>
      <c r="L86" s="500"/>
      <c r="M86" s="500"/>
      <c r="N86" s="500"/>
      <c r="O86" s="500"/>
      <c r="P86" s="500"/>
      <c r="Q86" s="500"/>
      <c r="R86" s="500"/>
      <c r="S86" s="500"/>
      <c r="T86" s="500"/>
      <c r="U86" s="500"/>
      <c r="V86" s="500"/>
      <c r="W86" s="537"/>
    </row>
    <row r="87" spans="1:23" s="429" customFormat="1" ht="97.5" customHeight="1" x14ac:dyDescent="0.25">
      <c r="A87" s="528">
        <v>57</v>
      </c>
      <c r="B87" s="494" t="s">
        <v>212</v>
      </c>
      <c r="C87" s="473" t="s">
        <v>30</v>
      </c>
      <c r="D87" s="495" t="s">
        <v>218</v>
      </c>
      <c r="E87" s="466">
        <v>6236</v>
      </c>
      <c r="F87" s="496" t="s">
        <v>217</v>
      </c>
      <c r="G87" s="482" t="s">
        <v>39</v>
      </c>
      <c r="H87" s="482" t="s">
        <v>40</v>
      </c>
      <c r="I87" s="495" t="s">
        <v>54</v>
      </c>
      <c r="J87" s="473" t="s">
        <v>30</v>
      </c>
      <c r="K87" s="495" t="s">
        <v>54</v>
      </c>
      <c r="L87" s="474">
        <v>64806</v>
      </c>
      <c r="M87" s="444" t="s">
        <v>28</v>
      </c>
      <c r="N87" s="486">
        <v>1879710</v>
      </c>
      <c r="O87" s="476">
        <v>46181</v>
      </c>
      <c r="P87" s="477">
        <v>46263</v>
      </c>
      <c r="Q87" s="445">
        <f>N87/S87</f>
        <v>1879710</v>
      </c>
      <c r="R87" s="446" t="s">
        <v>90</v>
      </c>
      <c r="S87" s="471">
        <v>1</v>
      </c>
      <c r="T87" s="447">
        <f t="shared" ref="T87" si="10">U87*100%/N87</f>
        <v>4.8146469402195018E-2</v>
      </c>
      <c r="U87" s="486">
        <v>90501.4</v>
      </c>
      <c r="V87" s="478" t="s">
        <v>231</v>
      </c>
      <c r="W87" s="530" t="s">
        <v>232</v>
      </c>
    </row>
    <row r="88" spans="1:23" s="220" customFormat="1" ht="66" customHeight="1" x14ac:dyDescent="0.25">
      <c r="A88" s="536" t="s">
        <v>246</v>
      </c>
      <c r="B88" s="500"/>
      <c r="C88" s="500"/>
      <c r="D88" s="500"/>
      <c r="E88" s="500"/>
      <c r="F88" s="500"/>
      <c r="G88" s="500"/>
      <c r="H88" s="500"/>
      <c r="I88" s="500"/>
      <c r="J88" s="500"/>
      <c r="K88" s="500"/>
      <c r="L88" s="500"/>
      <c r="M88" s="500"/>
      <c r="N88" s="500"/>
      <c r="O88" s="500"/>
      <c r="P88" s="500"/>
      <c r="Q88" s="500"/>
      <c r="R88" s="500"/>
      <c r="S88" s="500"/>
      <c r="T88" s="500"/>
      <c r="U88" s="500"/>
      <c r="V88" s="500"/>
      <c r="W88" s="537"/>
    </row>
    <row r="89" spans="1:23" s="429" customFormat="1" ht="97.5" customHeight="1" x14ac:dyDescent="0.25">
      <c r="A89" s="535">
        <v>58</v>
      </c>
      <c r="B89" s="497" t="s">
        <v>212</v>
      </c>
      <c r="C89" s="450" t="s">
        <v>30</v>
      </c>
      <c r="D89" s="498" t="s">
        <v>218</v>
      </c>
      <c r="E89" s="467">
        <v>6237</v>
      </c>
      <c r="F89" s="496" t="s">
        <v>247</v>
      </c>
      <c r="G89" s="484" t="s">
        <v>39</v>
      </c>
      <c r="H89" s="484" t="s">
        <v>40</v>
      </c>
      <c r="I89" s="498" t="s">
        <v>59</v>
      </c>
      <c r="J89" s="450" t="s">
        <v>30</v>
      </c>
      <c r="K89" s="498" t="s">
        <v>59</v>
      </c>
      <c r="L89" s="468">
        <v>2596</v>
      </c>
      <c r="M89" s="455" t="s">
        <v>28</v>
      </c>
      <c r="N89" s="486">
        <v>722893.26</v>
      </c>
      <c r="O89" s="470">
        <v>46209</v>
      </c>
      <c r="P89" s="470">
        <v>46221</v>
      </c>
      <c r="Q89" s="445">
        <f>N89/S89</f>
        <v>1771.0592645221354</v>
      </c>
      <c r="R89" s="446" t="s">
        <v>32</v>
      </c>
      <c r="S89" s="471">
        <v>408.17</v>
      </c>
      <c r="T89" s="447">
        <f t="shared" ref="T89:T97" si="11">U89*100%/N89</f>
        <v>0</v>
      </c>
      <c r="U89" s="501">
        <v>0</v>
      </c>
      <c r="V89" s="472" t="s">
        <v>231</v>
      </c>
      <c r="W89" s="529" t="s">
        <v>232</v>
      </c>
    </row>
    <row r="90" spans="1:23" s="431" customFormat="1" ht="106.5" customHeight="1" x14ac:dyDescent="0.2">
      <c r="A90" s="535"/>
      <c r="B90" s="497"/>
      <c r="C90" s="450"/>
      <c r="D90" s="498"/>
      <c r="E90" s="467"/>
      <c r="F90" s="499" t="s">
        <v>92</v>
      </c>
      <c r="G90" s="484"/>
      <c r="H90" s="484"/>
      <c r="I90" s="498"/>
      <c r="J90" s="450"/>
      <c r="K90" s="498"/>
      <c r="L90" s="468"/>
      <c r="M90" s="455"/>
      <c r="N90" s="486">
        <v>96161.45</v>
      </c>
      <c r="O90" s="470"/>
      <c r="P90" s="470"/>
      <c r="Q90" s="445">
        <f t="shared" ref="Q90:Q101" si="12">N90/S90</f>
        <v>630.89784805143688</v>
      </c>
      <c r="R90" s="446" t="s">
        <v>29</v>
      </c>
      <c r="S90" s="471">
        <v>152.41999999999999</v>
      </c>
      <c r="T90" s="447">
        <f t="shared" si="11"/>
        <v>0</v>
      </c>
      <c r="U90" s="501"/>
      <c r="V90" s="472"/>
      <c r="W90" s="529"/>
    </row>
    <row r="91" spans="1:23" s="431" customFormat="1" ht="106.5" customHeight="1" x14ac:dyDescent="0.2">
      <c r="A91" s="535"/>
      <c r="B91" s="497"/>
      <c r="C91" s="450"/>
      <c r="D91" s="498"/>
      <c r="E91" s="467"/>
      <c r="F91" s="499" t="s">
        <v>241</v>
      </c>
      <c r="G91" s="484"/>
      <c r="H91" s="484"/>
      <c r="I91" s="498"/>
      <c r="J91" s="450"/>
      <c r="K91" s="498"/>
      <c r="L91" s="468"/>
      <c r="M91" s="455"/>
      <c r="N91" s="486">
        <v>91491.43</v>
      </c>
      <c r="O91" s="470"/>
      <c r="P91" s="470"/>
      <c r="Q91" s="445">
        <f t="shared" si="12"/>
        <v>91491.43</v>
      </c>
      <c r="R91" s="446" t="s">
        <v>90</v>
      </c>
      <c r="S91" s="471">
        <v>1</v>
      </c>
      <c r="T91" s="447">
        <f t="shared" si="11"/>
        <v>0</v>
      </c>
      <c r="U91" s="501"/>
      <c r="V91" s="472"/>
      <c r="W91" s="529"/>
    </row>
    <row r="92" spans="1:23" s="431" customFormat="1" ht="106.5" customHeight="1" x14ac:dyDescent="0.25">
      <c r="A92" s="535"/>
      <c r="B92" s="497"/>
      <c r="C92" s="450"/>
      <c r="D92" s="498"/>
      <c r="E92" s="467"/>
      <c r="F92" s="499" t="s">
        <v>33</v>
      </c>
      <c r="G92" s="484"/>
      <c r="H92" s="484"/>
      <c r="I92" s="498"/>
      <c r="J92" s="450"/>
      <c r="K92" s="498"/>
      <c r="L92" s="468"/>
      <c r="M92" s="455"/>
      <c r="N92" s="486">
        <v>28090.37</v>
      </c>
      <c r="O92" s="502"/>
      <c r="P92" s="503"/>
      <c r="Q92" s="445">
        <f t="shared" si="12"/>
        <v>1337.6366666666665</v>
      </c>
      <c r="R92" s="446" t="s">
        <v>32</v>
      </c>
      <c r="S92" s="471">
        <v>21</v>
      </c>
      <c r="T92" s="447">
        <f t="shared" si="11"/>
        <v>0</v>
      </c>
      <c r="U92" s="501"/>
      <c r="V92" s="472"/>
      <c r="W92" s="529"/>
    </row>
    <row r="93" spans="1:23" s="429" customFormat="1" ht="97.5" customHeight="1" x14ac:dyDescent="0.25">
      <c r="A93" s="535">
        <v>59</v>
      </c>
      <c r="B93" s="497" t="s">
        <v>219</v>
      </c>
      <c r="C93" s="450" t="s">
        <v>256</v>
      </c>
      <c r="D93" s="504" t="s">
        <v>253</v>
      </c>
      <c r="E93" s="467">
        <v>6304</v>
      </c>
      <c r="F93" s="505" t="s">
        <v>257</v>
      </c>
      <c r="G93" s="484" t="s">
        <v>39</v>
      </c>
      <c r="H93" s="484" t="s">
        <v>209</v>
      </c>
      <c r="I93" s="498" t="s">
        <v>54</v>
      </c>
      <c r="J93" s="450" t="s">
        <v>256</v>
      </c>
      <c r="K93" s="498" t="s">
        <v>54</v>
      </c>
      <c r="L93" s="468">
        <v>64806</v>
      </c>
      <c r="M93" s="455" t="s">
        <v>28</v>
      </c>
      <c r="N93" s="486">
        <v>4999522.8600000003</v>
      </c>
      <c r="O93" s="470">
        <v>46230</v>
      </c>
      <c r="P93" s="470">
        <v>46264</v>
      </c>
      <c r="Q93" s="445">
        <f t="shared" si="12"/>
        <v>1842.8023811279029</v>
      </c>
      <c r="R93" s="446" t="s">
        <v>32</v>
      </c>
      <c r="S93" s="471">
        <v>2713</v>
      </c>
      <c r="T93" s="462">
        <f>U93*100%/5806925.74</f>
        <v>0.90571818987993458</v>
      </c>
      <c r="U93" s="501">
        <v>5259438.2699999996</v>
      </c>
      <c r="V93" s="472" t="s">
        <v>259</v>
      </c>
      <c r="W93" s="529" t="s">
        <v>260</v>
      </c>
    </row>
    <row r="94" spans="1:23" s="429" customFormat="1" ht="97.5" customHeight="1" x14ac:dyDescent="0.25">
      <c r="A94" s="535"/>
      <c r="B94" s="497"/>
      <c r="C94" s="450"/>
      <c r="D94" s="504"/>
      <c r="E94" s="467"/>
      <c r="F94" s="505" t="s">
        <v>124</v>
      </c>
      <c r="G94" s="484"/>
      <c r="H94" s="484"/>
      <c r="I94" s="498"/>
      <c r="J94" s="450"/>
      <c r="K94" s="498"/>
      <c r="L94" s="468"/>
      <c r="M94" s="455"/>
      <c r="N94" s="486">
        <v>216277.02</v>
      </c>
      <c r="O94" s="470"/>
      <c r="P94" s="470"/>
      <c r="Q94" s="445">
        <f t="shared" si="12"/>
        <v>805.32104557640741</v>
      </c>
      <c r="R94" s="446" t="s">
        <v>29</v>
      </c>
      <c r="S94" s="471">
        <v>268.56</v>
      </c>
      <c r="T94" s="462"/>
      <c r="U94" s="501"/>
      <c r="V94" s="472"/>
      <c r="W94" s="529"/>
    </row>
    <row r="95" spans="1:23" s="429" customFormat="1" ht="97.5" customHeight="1" x14ac:dyDescent="0.25">
      <c r="A95" s="535"/>
      <c r="B95" s="497"/>
      <c r="C95" s="450"/>
      <c r="D95" s="504"/>
      <c r="E95" s="467"/>
      <c r="F95" s="505" t="s">
        <v>34</v>
      </c>
      <c r="G95" s="484"/>
      <c r="H95" s="484"/>
      <c r="I95" s="498"/>
      <c r="J95" s="450"/>
      <c r="K95" s="498"/>
      <c r="L95" s="468"/>
      <c r="M95" s="455"/>
      <c r="N95" s="486">
        <v>292205.46000000002</v>
      </c>
      <c r="O95" s="470"/>
      <c r="P95" s="470"/>
      <c r="Q95" s="445">
        <f t="shared" si="12"/>
        <v>726.87925373134328</v>
      </c>
      <c r="R95" s="446" t="s">
        <v>32</v>
      </c>
      <c r="S95" s="471">
        <v>402</v>
      </c>
      <c r="T95" s="462"/>
      <c r="U95" s="501"/>
      <c r="V95" s="472"/>
      <c r="W95" s="529"/>
    </row>
    <row r="96" spans="1:23" s="429" customFormat="1" ht="97.5" customHeight="1" x14ac:dyDescent="0.25">
      <c r="A96" s="535"/>
      <c r="B96" s="497"/>
      <c r="C96" s="450"/>
      <c r="D96" s="504"/>
      <c r="E96" s="467"/>
      <c r="F96" s="505" t="s">
        <v>258</v>
      </c>
      <c r="G96" s="484"/>
      <c r="H96" s="484"/>
      <c r="I96" s="498"/>
      <c r="J96" s="450"/>
      <c r="K96" s="498"/>
      <c r="L96" s="468"/>
      <c r="M96" s="455"/>
      <c r="N96" s="486">
        <v>298920.40000000002</v>
      </c>
      <c r="O96" s="470"/>
      <c r="P96" s="470"/>
      <c r="Q96" s="445">
        <f t="shared" si="12"/>
        <v>597.84080000000006</v>
      </c>
      <c r="R96" s="446" t="s">
        <v>29</v>
      </c>
      <c r="S96" s="471">
        <v>500</v>
      </c>
      <c r="T96" s="462"/>
      <c r="U96" s="501"/>
      <c r="V96" s="472"/>
      <c r="W96" s="529"/>
    </row>
    <row r="97" spans="1:23" s="429" customFormat="1" ht="97.5" customHeight="1" thickBot="1" x14ac:dyDescent="0.3">
      <c r="A97" s="538">
        <v>60</v>
      </c>
      <c r="B97" s="539" t="s">
        <v>219</v>
      </c>
      <c r="C97" s="540" t="s">
        <v>256</v>
      </c>
      <c r="D97" s="541" t="s">
        <v>254</v>
      </c>
      <c r="E97" s="542">
        <v>6305</v>
      </c>
      <c r="F97" s="543" t="s">
        <v>255</v>
      </c>
      <c r="G97" s="544" t="s">
        <v>39</v>
      </c>
      <c r="H97" s="544" t="s">
        <v>209</v>
      </c>
      <c r="I97" s="545" t="s">
        <v>54</v>
      </c>
      <c r="J97" s="540" t="s">
        <v>256</v>
      </c>
      <c r="K97" s="545" t="s">
        <v>54</v>
      </c>
      <c r="L97" s="546">
        <v>64806</v>
      </c>
      <c r="M97" s="547" t="s">
        <v>28</v>
      </c>
      <c r="N97" s="548">
        <v>3124181.3</v>
      </c>
      <c r="O97" s="549">
        <v>46230</v>
      </c>
      <c r="P97" s="550">
        <v>46284</v>
      </c>
      <c r="Q97" s="551">
        <f t="shared" si="12"/>
        <v>3124181.3</v>
      </c>
      <c r="R97" s="552" t="s">
        <v>90</v>
      </c>
      <c r="S97" s="553">
        <v>1</v>
      </c>
      <c r="T97" s="554">
        <f t="shared" si="11"/>
        <v>0.99999999679916152</v>
      </c>
      <c r="U97" s="548">
        <v>3124181.29</v>
      </c>
      <c r="V97" s="555" t="s">
        <v>261</v>
      </c>
      <c r="W97" s="556" t="s">
        <v>262</v>
      </c>
    </row>
    <row r="98" spans="1:23" s="220" customFormat="1" ht="66" customHeight="1" thickBot="1" x14ac:dyDescent="0.3">
      <c r="A98" s="576" t="s">
        <v>279</v>
      </c>
      <c r="B98" s="560"/>
      <c r="C98" s="560"/>
      <c r="D98" s="560"/>
      <c r="E98" s="560"/>
      <c r="F98" s="560"/>
      <c r="G98" s="560"/>
      <c r="H98" s="560"/>
      <c r="I98" s="560"/>
      <c r="J98" s="560"/>
      <c r="K98" s="560"/>
      <c r="L98" s="560"/>
      <c r="M98" s="560"/>
      <c r="N98" s="560"/>
      <c r="O98" s="560"/>
      <c r="P98" s="560"/>
      <c r="Q98" s="560"/>
      <c r="R98" s="560"/>
      <c r="S98" s="560"/>
      <c r="T98" s="560"/>
      <c r="U98" s="560"/>
      <c r="V98" s="560"/>
      <c r="W98" s="561"/>
    </row>
    <row r="99" spans="1:23" s="429" customFormat="1" ht="137.25" customHeight="1" x14ac:dyDescent="0.25">
      <c r="A99" s="577">
        <v>61</v>
      </c>
      <c r="B99" s="578" t="s">
        <v>214</v>
      </c>
      <c r="C99" s="565" t="s">
        <v>256</v>
      </c>
      <c r="D99" s="579" t="s">
        <v>263</v>
      </c>
      <c r="E99" s="580">
        <v>6311</v>
      </c>
      <c r="F99" s="562" t="s">
        <v>269</v>
      </c>
      <c r="G99" s="563" t="s">
        <v>39</v>
      </c>
      <c r="H99" s="563" t="s">
        <v>66</v>
      </c>
      <c r="I99" s="564" t="s">
        <v>64</v>
      </c>
      <c r="J99" s="565" t="s">
        <v>256</v>
      </c>
      <c r="K99" s="564" t="s">
        <v>64</v>
      </c>
      <c r="L99" s="566">
        <v>1417</v>
      </c>
      <c r="M99" s="567" t="s">
        <v>28</v>
      </c>
      <c r="N99" s="568">
        <v>1939986.91</v>
      </c>
      <c r="O99" s="569">
        <v>46230</v>
      </c>
      <c r="P99" s="569">
        <v>46264</v>
      </c>
      <c r="Q99" s="518">
        <f t="shared" si="12"/>
        <v>372.50490308086677</v>
      </c>
      <c r="R99" s="519" t="s">
        <v>29</v>
      </c>
      <c r="S99" s="570">
        <v>5207.95</v>
      </c>
      <c r="T99" s="571">
        <f>U99*100%/2325595.54</f>
        <v>0</v>
      </c>
      <c r="U99" s="572">
        <v>0</v>
      </c>
      <c r="V99" s="573" t="s">
        <v>270</v>
      </c>
      <c r="W99" s="574" t="s">
        <v>271</v>
      </c>
    </row>
    <row r="100" spans="1:23" s="429" customFormat="1" ht="97.5" customHeight="1" x14ac:dyDescent="0.25">
      <c r="A100" s="557"/>
      <c r="B100" s="497"/>
      <c r="C100" s="450"/>
      <c r="D100" s="504"/>
      <c r="E100" s="467"/>
      <c r="F100" s="505" t="s">
        <v>124</v>
      </c>
      <c r="G100" s="484"/>
      <c r="H100" s="484"/>
      <c r="I100" s="498"/>
      <c r="J100" s="450"/>
      <c r="K100" s="498"/>
      <c r="L100" s="468"/>
      <c r="M100" s="455"/>
      <c r="N100" s="486">
        <v>179340.64</v>
      </c>
      <c r="O100" s="470"/>
      <c r="P100" s="470"/>
      <c r="Q100" s="445">
        <f t="shared" si="12"/>
        <v>5019.3294150573756</v>
      </c>
      <c r="R100" s="446" t="s">
        <v>29</v>
      </c>
      <c r="S100" s="471">
        <v>35.729999999999997</v>
      </c>
      <c r="T100" s="462"/>
      <c r="U100" s="501"/>
      <c r="V100" s="472"/>
      <c r="W100" s="529"/>
    </row>
    <row r="101" spans="1:23" s="429" customFormat="1" ht="97.5" customHeight="1" x14ac:dyDescent="0.25">
      <c r="A101" s="557"/>
      <c r="B101" s="497"/>
      <c r="C101" s="450"/>
      <c r="D101" s="504"/>
      <c r="E101" s="467"/>
      <c r="F101" s="505" t="s">
        <v>268</v>
      </c>
      <c r="G101" s="484"/>
      <c r="H101" s="484"/>
      <c r="I101" s="498"/>
      <c r="J101" s="450"/>
      <c r="K101" s="498"/>
      <c r="L101" s="468"/>
      <c r="M101" s="455"/>
      <c r="N101" s="486">
        <v>206267.99</v>
      </c>
      <c r="O101" s="470"/>
      <c r="P101" s="470"/>
      <c r="Q101" s="445">
        <f t="shared" si="12"/>
        <v>320.92978279810802</v>
      </c>
      <c r="R101" s="446" t="s">
        <v>29</v>
      </c>
      <c r="S101" s="471">
        <v>642.72</v>
      </c>
      <c r="T101" s="462"/>
      <c r="U101" s="501"/>
      <c r="V101" s="472"/>
      <c r="W101" s="529"/>
    </row>
    <row r="102" spans="1:23" s="429" customFormat="1" ht="97.5" customHeight="1" x14ac:dyDescent="0.25">
      <c r="A102" s="535">
        <v>62</v>
      </c>
      <c r="B102" s="497" t="s">
        <v>214</v>
      </c>
      <c r="C102" s="450" t="s">
        <v>256</v>
      </c>
      <c r="D102" s="504" t="s">
        <v>264</v>
      </c>
      <c r="E102" s="467">
        <v>6312</v>
      </c>
      <c r="F102" s="505" t="s">
        <v>272</v>
      </c>
      <c r="G102" s="484" t="s">
        <v>39</v>
      </c>
      <c r="H102" s="484" t="s">
        <v>66</v>
      </c>
      <c r="I102" s="498" t="s">
        <v>64</v>
      </c>
      <c r="J102" s="450" t="s">
        <v>256</v>
      </c>
      <c r="K102" s="498" t="s">
        <v>64</v>
      </c>
      <c r="L102" s="468">
        <v>1417</v>
      </c>
      <c r="M102" s="455" t="s">
        <v>28</v>
      </c>
      <c r="N102" s="486">
        <v>1053802.6299999999</v>
      </c>
      <c r="O102" s="470">
        <v>46251</v>
      </c>
      <c r="P102" s="470">
        <v>46333</v>
      </c>
      <c r="Q102" s="445">
        <f t="shared" ref="Q102:Q105" si="13">N102/S102</f>
        <v>349.61734944395783</v>
      </c>
      <c r="R102" s="446" t="s">
        <v>29</v>
      </c>
      <c r="S102" s="471">
        <v>3014.16</v>
      </c>
      <c r="T102" s="462">
        <f>U102*100%/5806925.74</f>
        <v>0.20772918821586306</v>
      </c>
      <c r="U102" s="501">
        <v>1206267.97</v>
      </c>
      <c r="V102" s="472" t="s">
        <v>273</v>
      </c>
      <c r="W102" s="529" t="s">
        <v>274</v>
      </c>
    </row>
    <row r="103" spans="1:23" s="429" customFormat="1" ht="97.5" customHeight="1" x14ac:dyDescent="0.25">
      <c r="A103" s="535"/>
      <c r="B103" s="497"/>
      <c r="C103" s="450"/>
      <c r="D103" s="504"/>
      <c r="E103" s="467"/>
      <c r="F103" s="505" t="s">
        <v>124</v>
      </c>
      <c r="G103" s="484"/>
      <c r="H103" s="484"/>
      <c r="I103" s="498"/>
      <c r="J103" s="450"/>
      <c r="K103" s="498"/>
      <c r="L103" s="468"/>
      <c r="M103" s="455"/>
      <c r="N103" s="486">
        <v>712060.81</v>
      </c>
      <c r="O103" s="470"/>
      <c r="P103" s="470"/>
      <c r="Q103" s="445">
        <f t="shared" si="13"/>
        <v>857.00628257128074</v>
      </c>
      <c r="R103" s="446" t="s">
        <v>29</v>
      </c>
      <c r="S103" s="471">
        <v>830.87</v>
      </c>
      <c r="T103" s="462"/>
      <c r="U103" s="501"/>
      <c r="V103" s="472"/>
      <c r="W103" s="529"/>
    </row>
    <row r="104" spans="1:23" s="429" customFormat="1" ht="97.5" customHeight="1" x14ac:dyDescent="0.25">
      <c r="A104" s="535"/>
      <c r="B104" s="497"/>
      <c r="C104" s="450"/>
      <c r="D104" s="504"/>
      <c r="E104" s="467"/>
      <c r="F104" s="505" t="s">
        <v>34</v>
      </c>
      <c r="G104" s="484"/>
      <c r="H104" s="484"/>
      <c r="I104" s="498"/>
      <c r="J104" s="450"/>
      <c r="K104" s="498"/>
      <c r="L104" s="468"/>
      <c r="M104" s="455"/>
      <c r="N104" s="486">
        <v>646672.51</v>
      </c>
      <c r="O104" s="470"/>
      <c r="P104" s="470"/>
      <c r="Q104" s="445">
        <f t="shared" si="13"/>
        <v>1222.4433081285445</v>
      </c>
      <c r="R104" s="446" t="s">
        <v>32</v>
      </c>
      <c r="S104" s="471">
        <v>529</v>
      </c>
      <c r="T104" s="462"/>
      <c r="U104" s="501"/>
      <c r="V104" s="472"/>
      <c r="W104" s="529"/>
    </row>
    <row r="105" spans="1:23" s="429" customFormat="1" ht="97.5" customHeight="1" x14ac:dyDescent="0.25">
      <c r="A105" s="528">
        <v>63</v>
      </c>
      <c r="B105" s="494" t="s">
        <v>212</v>
      </c>
      <c r="C105" s="473" t="s">
        <v>256</v>
      </c>
      <c r="D105" s="480" t="s">
        <v>266</v>
      </c>
      <c r="E105" s="466">
        <v>6315</v>
      </c>
      <c r="F105" s="505" t="s">
        <v>265</v>
      </c>
      <c r="G105" s="482" t="s">
        <v>39</v>
      </c>
      <c r="H105" s="482" t="s">
        <v>40</v>
      </c>
      <c r="I105" s="495" t="s">
        <v>275</v>
      </c>
      <c r="J105" s="473" t="s">
        <v>256</v>
      </c>
      <c r="K105" s="495" t="s">
        <v>53</v>
      </c>
      <c r="L105" s="474">
        <v>1056</v>
      </c>
      <c r="M105" s="444" t="s">
        <v>28</v>
      </c>
      <c r="N105" s="486">
        <v>1595804.67</v>
      </c>
      <c r="O105" s="476">
        <v>46258</v>
      </c>
      <c r="P105" s="477">
        <v>46375</v>
      </c>
      <c r="Q105" s="445">
        <f t="shared" si="13"/>
        <v>329.91415600068638</v>
      </c>
      <c r="R105" s="446" t="s">
        <v>29</v>
      </c>
      <c r="S105" s="471">
        <v>4837.03</v>
      </c>
      <c r="T105" s="447">
        <f t="shared" ref="T105" si="14">U105*100%/N105</f>
        <v>1.9577466771042851</v>
      </c>
      <c r="U105" s="486">
        <v>3124181.29</v>
      </c>
      <c r="V105" s="478" t="s">
        <v>261</v>
      </c>
      <c r="W105" s="530" t="s">
        <v>262</v>
      </c>
    </row>
    <row r="106" spans="1:23" s="429" customFormat="1" ht="135" customHeight="1" x14ac:dyDescent="0.25">
      <c r="A106" s="535">
        <v>64</v>
      </c>
      <c r="B106" s="497" t="s">
        <v>214</v>
      </c>
      <c r="C106" s="450" t="s">
        <v>256</v>
      </c>
      <c r="D106" s="504" t="s">
        <v>267</v>
      </c>
      <c r="E106" s="467">
        <v>6316</v>
      </c>
      <c r="F106" s="505" t="s">
        <v>276</v>
      </c>
      <c r="G106" s="484" t="s">
        <v>39</v>
      </c>
      <c r="H106" s="484" t="s">
        <v>66</v>
      </c>
      <c r="I106" s="498" t="s">
        <v>53</v>
      </c>
      <c r="J106" s="450" t="s">
        <v>256</v>
      </c>
      <c r="K106" s="498" t="s">
        <v>53</v>
      </c>
      <c r="L106" s="468">
        <v>1417</v>
      </c>
      <c r="M106" s="455" t="s">
        <v>28</v>
      </c>
      <c r="N106" s="486">
        <v>1408750.9</v>
      </c>
      <c r="O106" s="470">
        <v>46251</v>
      </c>
      <c r="P106" s="470">
        <v>46333</v>
      </c>
      <c r="Q106" s="445">
        <f t="shared" ref="Q106:Q109" si="15">N106/S106</f>
        <v>411.65547490473853</v>
      </c>
      <c r="R106" s="446" t="s">
        <v>29</v>
      </c>
      <c r="S106" s="471">
        <v>3422.16</v>
      </c>
      <c r="T106" s="462">
        <f>U106*100%/5806925.74</f>
        <v>9.3333012038827962E-2</v>
      </c>
      <c r="U106" s="501">
        <v>541977.87</v>
      </c>
      <c r="V106" s="472" t="s">
        <v>277</v>
      </c>
      <c r="W106" s="529" t="s">
        <v>278</v>
      </c>
    </row>
    <row r="107" spans="1:23" s="429" customFormat="1" ht="97.5" customHeight="1" x14ac:dyDescent="0.25">
      <c r="A107" s="535"/>
      <c r="B107" s="497"/>
      <c r="C107" s="450"/>
      <c r="D107" s="504"/>
      <c r="E107" s="467"/>
      <c r="F107" s="558" t="s">
        <v>124</v>
      </c>
      <c r="G107" s="484"/>
      <c r="H107" s="484"/>
      <c r="I107" s="498"/>
      <c r="J107" s="450"/>
      <c r="K107" s="498"/>
      <c r="L107" s="468"/>
      <c r="M107" s="455"/>
      <c r="N107" s="486">
        <v>397842.01</v>
      </c>
      <c r="O107" s="470"/>
      <c r="P107" s="470"/>
      <c r="Q107" s="445">
        <f t="shared" si="15"/>
        <v>698.72845902560687</v>
      </c>
      <c r="R107" s="446" t="s">
        <v>29</v>
      </c>
      <c r="S107" s="471">
        <v>569.38</v>
      </c>
      <c r="T107" s="462"/>
      <c r="U107" s="501"/>
      <c r="V107" s="472"/>
      <c r="W107" s="529"/>
    </row>
    <row r="108" spans="1:23" s="429" customFormat="1" ht="97.5" customHeight="1" x14ac:dyDescent="0.25">
      <c r="A108" s="528">
        <v>65</v>
      </c>
      <c r="B108" s="494" t="s">
        <v>212</v>
      </c>
      <c r="C108" s="473" t="s">
        <v>30</v>
      </c>
      <c r="D108" s="480" t="s">
        <v>281</v>
      </c>
      <c r="E108" s="466">
        <v>6238</v>
      </c>
      <c r="F108" s="559" t="s">
        <v>280</v>
      </c>
      <c r="G108" s="482" t="s">
        <v>39</v>
      </c>
      <c r="H108" s="482" t="s">
        <v>40</v>
      </c>
      <c r="I108" s="495" t="s">
        <v>223</v>
      </c>
      <c r="J108" s="473" t="s">
        <v>30</v>
      </c>
      <c r="K108" s="495" t="s">
        <v>223</v>
      </c>
      <c r="L108" s="474">
        <v>90</v>
      </c>
      <c r="M108" s="444" t="s">
        <v>28</v>
      </c>
      <c r="N108" s="486">
        <v>29626.400000000001</v>
      </c>
      <c r="O108" s="476">
        <v>46244</v>
      </c>
      <c r="P108" s="477">
        <v>46291</v>
      </c>
      <c r="Q108" s="445">
        <f t="shared" si="15"/>
        <v>29626.400000000001</v>
      </c>
      <c r="R108" s="446" t="s">
        <v>90</v>
      </c>
      <c r="S108" s="471">
        <v>1</v>
      </c>
      <c r="T108" s="447">
        <f t="shared" ref="T108:T109" si="16">U108*100%/N108</f>
        <v>0</v>
      </c>
      <c r="U108" s="486">
        <v>0</v>
      </c>
      <c r="V108" s="478" t="s">
        <v>282</v>
      </c>
      <c r="W108" s="530" t="s">
        <v>283</v>
      </c>
    </row>
    <row r="109" spans="1:23" s="429" customFormat="1" ht="97.5" customHeight="1" thickBot="1" x14ac:dyDescent="0.3">
      <c r="A109" s="538">
        <v>66</v>
      </c>
      <c r="B109" s="539" t="s">
        <v>214</v>
      </c>
      <c r="C109" s="540" t="s">
        <v>30</v>
      </c>
      <c r="D109" s="541" t="s">
        <v>288</v>
      </c>
      <c r="E109" s="542">
        <v>6239</v>
      </c>
      <c r="F109" s="575" t="s">
        <v>284</v>
      </c>
      <c r="G109" s="544" t="s">
        <v>39</v>
      </c>
      <c r="H109" s="544" t="s">
        <v>66</v>
      </c>
      <c r="I109" s="545" t="s">
        <v>285</v>
      </c>
      <c r="J109" s="540" t="s">
        <v>256</v>
      </c>
      <c r="K109" s="545" t="s">
        <v>64</v>
      </c>
      <c r="L109" s="546">
        <v>3570</v>
      </c>
      <c r="M109" s="547" t="s">
        <v>28</v>
      </c>
      <c r="N109" s="548">
        <v>65516.800000000003</v>
      </c>
      <c r="O109" s="549">
        <v>46237</v>
      </c>
      <c r="P109" s="550">
        <v>46249</v>
      </c>
      <c r="Q109" s="551">
        <f t="shared" si="15"/>
        <v>65516.800000000003</v>
      </c>
      <c r="R109" s="552" t="s">
        <v>90</v>
      </c>
      <c r="S109" s="553">
        <v>1</v>
      </c>
      <c r="T109" s="554">
        <f t="shared" si="16"/>
        <v>1</v>
      </c>
      <c r="U109" s="548">
        <v>65516.800000000003</v>
      </c>
      <c r="V109" s="555" t="s">
        <v>287</v>
      </c>
      <c r="W109" s="556" t="s">
        <v>286</v>
      </c>
    </row>
  </sheetData>
  <mergeCells count="319">
    <mergeCell ref="A98:W98"/>
    <mergeCell ref="O106:O107"/>
    <mergeCell ref="P106:P107"/>
    <mergeCell ref="T106:T107"/>
    <mergeCell ref="U106:U107"/>
    <mergeCell ref="V106:V107"/>
    <mergeCell ref="W106:W107"/>
    <mergeCell ref="H106:H107"/>
    <mergeCell ref="I106:I107"/>
    <mergeCell ref="J106:J107"/>
    <mergeCell ref="K106:K107"/>
    <mergeCell ref="L106:L107"/>
    <mergeCell ref="M106:M107"/>
    <mergeCell ref="A106:A107"/>
    <mergeCell ref="B106:B107"/>
    <mergeCell ref="C106:C107"/>
    <mergeCell ref="D106:D107"/>
    <mergeCell ref="E106:E107"/>
    <mergeCell ref="G106:G107"/>
    <mergeCell ref="O102:O104"/>
    <mergeCell ref="P102:P104"/>
    <mergeCell ref="T102:T104"/>
    <mergeCell ref="U102:U104"/>
    <mergeCell ref="V102:V104"/>
    <mergeCell ref="W102:W104"/>
    <mergeCell ref="H102:H104"/>
    <mergeCell ref="I102:I104"/>
    <mergeCell ref="J102:J104"/>
    <mergeCell ref="K102:K104"/>
    <mergeCell ref="L102:L104"/>
    <mergeCell ref="M102:M104"/>
    <mergeCell ref="A102:A104"/>
    <mergeCell ref="B102:B104"/>
    <mergeCell ref="C102:C104"/>
    <mergeCell ref="D102:D104"/>
    <mergeCell ref="E102:E104"/>
    <mergeCell ref="G102:G104"/>
    <mergeCell ref="O99:O101"/>
    <mergeCell ref="P99:P101"/>
    <mergeCell ref="T99:T101"/>
    <mergeCell ref="U99:U101"/>
    <mergeCell ref="V99:V101"/>
    <mergeCell ref="W99:W101"/>
    <mergeCell ref="H99:H101"/>
    <mergeCell ref="I99:I101"/>
    <mergeCell ref="J99:J101"/>
    <mergeCell ref="K99:K101"/>
    <mergeCell ref="L99:L101"/>
    <mergeCell ref="M99:M101"/>
    <mergeCell ref="T93:T96"/>
    <mergeCell ref="U93:U96"/>
    <mergeCell ref="V93:V96"/>
    <mergeCell ref="W93:W96"/>
    <mergeCell ref="A99:A101"/>
    <mergeCell ref="B99:B101"/>
    <mergeCell ref="C99:C101"/>
    <mergeCell ref="D99:D101"/>
    <mergeCell ref="E99:E101"/>
    <mergeCell ref="G99:G101"/>
    <mergeCell ref="J93:J96"/>
    <mergeCell ref="K93:K96"/>
    <mergeCell ref="L93:L96"/>
    <mergeCell ref="M93:M96"/>
    <mergeCell ref="O93:O96"/>
    <mergeCell ref="P93:P96"/>
    <mergeCell ref="V89:V92"/>
    <mergeCell ref="W89:W92"/>
    <mergeCell ref="A93:A96"/>
    <mergeCell ref="B93:B96"/>
    <mergeCell ref="C93:C96"/>
    <mergeCell ref="D93:D96"/>
    <mergeCell ref="E93:E96"/>
    <mergeCell ref="G93:G96"/>
    <mergeCell ref="H93:H96"/>
    <mergeCell ref="I93:I96"/>
    <mergeCell ref="K89:K92"/>
    <mergeCell ref="L89:L92"/>
    <mergeCell ref="M89:M92"/>
    <mergeCell ref="O89:O91"/>
    <mergeCell ref="P89:P91"/>
    <mergeCell ref="U89:U92"/>
    <mergeCell ref="A88:W88"/>
    <mergeCell ref="A89:A92"/>
    <mergeCell ref="B89:B92"/>
    <mergeCell ref="C89:C92"/>
    <mergeCell ref="D89:D92"/>
    <mergeCell ref="E89:E92"/>
    <mergeCell ref="G89:G92"/>
    <mergeCell ref="H89:H92"/>
    <mergeCell ref="I89:I92"/>
    <mergeCell ref="J89:J92"/>
    <mergeCell ref="O79:O83"/>
    <mergeCell ref="P79:P83"/>
    <mergeCell ref="U79:U83"/>
    <mergeCell ref="V79:V83"/>
    <mergeCell ref="W79:W83"/>
    <mergeCell ref="A86:W86"/>
    <mergeCell ref="H79:H83"/>
    <mergeCell ref="I79:I83"/>
    <mergeCell ref="J79:J83"/>
    <mergeCell ref="K79:K83"/>
    <mergeCell ref="L79:L83"/>
    <mergeCell ref="M79:M83"/>
    <mergeCell ref="U57:U60"/>
    <mergeCell ref="V57:V60"/>
    <mergeCell ref="W57:W60"/>
    <mergeCell ref="A65:W65"/>
    <mergeCell ref="A76:W76"/>
    <mergeCell ref="A79:A83"/>
    <mergeCell ref="B79:B83"/>
    <mergeCell ref="C79:C83"/>
    <mergeCell ref="D79:D83"/>
    <mergeCell ref="G79:G83"/>
    <mergeCell ref="K57:K60"/>
    <mergeCell ref="L57:L60"/>
    <mergeCell ref="M57:M60"/>
    <mergeCell ref="O57:O60"/>
    <mergeCell ref="P57:P60"/>
    <mergeCell ref="T57:T60"/>
    <mergeCell ref="W48:W52"/>
    <mergeCell ref="A54:W54"/>
    <mergeCell ref="B57:B60"/>
    <mergeCell ref="C57:C60"/>
    <mergeCell ref="D57:D60"/>
    <mergeCell ref="E57:E60"/>
    <mergeCell ref="G57:G60"/>
    <mergeCell ref="H57:H60"/>
    <mergeCell ref="I57:I60"/>
    <mergeCell ref="J57:J60"/>
    <mergeCell ref="N48:N52"/>
    <mergeCell ref="O48:O52"/>
    <mergeCell ref="P48:P52"/>
    <mergeCell ref="T48:T52"/>
    <mergeCell ref="U48:U52"/>
    <mergeCell ref="V48:V52"/>
    <mergeCell ref="H48:H52"/>
    <mergeCell ref="I48:I52"/>
    <mergeCell ref="J48:J52"/>
    <mergeCell ref="K48:K52"/>
    <mergeCell ref="L48:L52"/>
    <mergeCell ref="M48:M52"/>
    <mergeCell ref="P43:P46"/>
    <mergeCell ref="T43:T46"/>
    <mergeCell ref="U43:U46"/>
    <mergeCell ref="V43:V46"/>
    <mergeCell ref="W43:W46"/>
    <mergeCell ref="B48:B52"/>
    <mergeCell ref="C48:C52"/>
    <mergeCell ref="D48:D52"/>
    <mergeCell ref="E48:E52"/>
    <mergeCell ref="G48:G52"/>
    <mergeCell ref="J43:J46"/>
    <mergeCell ref="K43:K46"/>
    <mergeCell ref="L43:L46"/>
    <mergeCell ref="M43:M46"/>
    <mergeCell ref="N43:N46"/>
    <mergeCell ref="O43:O46"/>
    <mergeCell ref="U41:U42"/>
    <mergeCell ref="V41:V42"/>
    <mergeCell ref="W41:W42"/>
    <mergeCell ref="B43:B46"/>
    <mergeCell ref="C43:C46"/>
    <mergeCell ref="D43:D46"/>
    <mergeCell ref="E43:E46"/>
    <mergeCell ref="G43:G46"/>
    <mergeCell ref="H43:H46"/>
    <mergeCell ref="I43:I46"/>
    <mergeCell ref="N41:N42"/>
    <mergeCell ref="O41:O42"/>
    <mergeCell ref="P41:P42"/>
    <mergeCell ref="Q41:Q42"/>
    <mergeCell ref="R41:R42"/>
    <mergeCell ref="T41:T42"/>
    <mergeCell ref="H41:H42"/>
    <mergeCell ref="I41:I42"/>
    <mergeCell ref="J41:J42"/>
    <mergeCell ref="K41:K42"/>
    <mergeCell ref="L41:L42"/>
    <mergeCell ref="M41:M42"/>
    <mergeCell ref="P39:P40"/>
    <mergeCell ref="T39:T40"/>
    <mergeCell ref="U39:U40"/>
    <mergeCell ref="V39:V40"/>
    <mergeCell ref="W39:W40"/>
    <mergeCell ref="B41:B42"/>
    <mergeCell ref="C41:C42"/>
    <mergeCell ref="D41:D42"/>
    <mergeCell ref="E41:E42"/>
    <mergeCell ref="G41:G42"/>
    <mergeCell ref="J39:J40"/>
    <mergeCell ref="K39:K40"/>
    <mergeCell ref="L39:L40"/>
    <mergeCell ref="M39:M40"/>
    <mergeCell ref="N39:N40"/>
    <mergeCell ref="O39:O40"/>
    <mergeCell ref="C39:C40"/>
    <mergeCell ref="D39:D40"/>
    <mergeCell ref="E39:E40"/>
    <mergeCell ref="G39:G40"/>
    <mergeCell ref="H39:H40"/>
    <mergeCell ref="I39:I40"/>
    <mergeCell ref="O34:O37"/>
    <mergeCell ref="P34:P37"/>
    <mergeCell ref="T34:T37"/>
    <mergeCell ref="U34:U37"/>
    <mergeCell ref="V34:V37"/>
    <mergeCell ref="W34:W37"/>
    <mergeCell ref="I34:I37"/>
    <mergeCell ref="J34:J37"/>
    <mergeCell ref="K34:K37"/>
    <mergeCell ref="L34:L37"/>
    <mergeCell ref="M34:M37"/>
    <mergeCell ref="N34:N37"/>
    <mergeCell ref="B34:B37"/>
    <mergeCell ref="C34:C37"/>
    <mergeCell ref="D34:D37"/>
    <mergeCell ref="E34:E37"/>
    <mergeCell ref="G34:G37"/>
    <mergeCell ref="H34:H37"/>
    <mergeCell ref="O27:O29"/>
    <mergeCell ref="P27:P29"/>
    <mergeCell ref="T27:T29"/>
    <mergeCell ref="U27:U29"/>
    <mergeCell ref="V27:V29"/>
    <mergeCell ref="W27:W29"/>
    <mergeCell ref="I27:I29"/>
    <mergeCell ref="J27:J29"/>
    <mergeCell ref="K27:K29"/>
    <mergeCell ref="L27:L29"/>
    <mergeCell ref="M27:M29"/>
    <mergeCell ref="N27:N29"/>
    <mergeCell ref="B27:B29"/>
    <mergeCell ref="C27:C29"/>
    <mergeCell ref="D27:D29"/>
    <mergeCell ref="E27:E29"/>
    <mergeCell ref="G27:G29"/>
    <mergeCell ref="H27:H29"/>
    <mergeCell ref="O22:O25"/>
    <mergeCell ref="P22:P25"/>
    <mergeCell ref="T22:T25"/>
    <mergeCell ref="U22:U25"/>
    <mergeCell ref="V22:V25"/>
    <mergeCell ref="W22:W25"/>
    <mergeCell ref="I22:I25"/>
    <mergeCell ref="J22:J25"/>
    <mergeCell ref="K22:K25"/>
    <mergeCell ref="L22:L25"/>
    <mergeCell ref="M22:M25"/>
    <mergeCell ref="N22:N25"/>
    <mergeCell ref="T18:T21"/>
    <mergeCell ref="U18:U21"/>
    <mergeCell ref="V18:V21"/>
    <mergeCell ref="W18:W21"/>
    <mergeCell ref="B22:B25"/>
    <mergeCell ref="C22:C25"/>
    <mergeCell ref="D22:D25"/>
    <mergeCell ref="E22:E25"/>
    <mergeCell ref="G22:G25"/>
    <mergeCell ref="H22:H25"/>
    <mergeCell ref="K18:K21"/>
    <mergeCell ref="L18:L21"/>
    <mergeCell ref="M18:M21"/>
    <mergeCell ref="N18:N21"/>
    <mergeCell ref="O18:O21"/>
    <mergeCell ref="P18:P21"/>
    <mergeCell ref="W13:W16"/>
    <mergeCell ref="A17:W17"/>
    <mergeCell ref="B18:B21"/>
    <mergeCell ref="C18:C21"/>
    <mergeCell ref="D18:D21"/>
    <mergeCell ref="E18:E21"/>
    <mergeCell ref="G18:G21"/>
    <mergeCell ref="H18:H21"/>
    <mergeCell ref="I18:I21"/>
    <mergeCell ref="J18:J21"/>
    <mergeCell ref="O13:O16"/>
    <mergeCell ref="P13:P16"/>
    <mergeCell ref="R13:R16"/>
    <mergeCell ref="T13:T16"/>
    <mergeCell ref="U13:U16"/>
    <mergeCell ref="V13:V16"/>
    <mergeCell ref="I13:I16"/>
    <mergeCell ref="J13:J16"/>
    <mergeCell ref="K13:K16"/>
    <mergeCell ref="L13:L16"/>
    <mergeCell ref="M13:M16"/>
    <mergeCell ref="N13:N16"/>
    <mergeCell ref="T9:U9"/>
    <mergeCell ref="V9:V10"/>
    <mergeCell ref="W9:W10"/>
    <mergeCell ref="A11:W11"/>
    <mergeCell ref="B13:B16"/>
    <mergeCell ref="C13:C16"/>
    <mergeCell ref="D13:D16"/>
    <mergeCell ref="E13:E16"/>
    <mergeCell ref="G13:G16"/>
    <mergeCell ref="H13:H16"/>
    <mergeCell ref="N9:N10"/>
    <mergeCell ref="O9:O10"/>
    <mergeCell ref="P9:P10"/>
    <mergeCell ref="Q9:Q10"/>
    <mergeCell ref="R9:R10"/>
    <mergeCell ref="S9:S10"/>
    <mergeCell ref="H9:H10"/>
    <mergeCell ref="I9:I10"/>
    <mergeCell ref="J9:J10"/>
    <mergeCell ref="K9:K10"/>
    <mergeCell ref="L9:L10"/>
    <mergeCell ref="M9:M10"/>
    <mergeCell ref="A1:W4"/>
    <mergeCell ref="A5:W5"/>
    <mergeCell ref="A7:W8"/>
    <mergeCell ref="A9:A10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MARIA GAB CASILLAS MENDOZA</cp:lastModifiedBy>
  <cp:lastPrinted>2026-05-26T15:36:51Z</cp:lastPrinted>
  <dcterms:created xsi:type="dcterms:W3CDTF">2019-02-08T17:46:29Z</dcterms:created>
  <dcterms:modified xsi:type="dcterms:W3CDTF">2026-09-14T21:03:38Z</dcterms:modified>
</cp:coreProperties>
</file>